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520" windowWidth="29460" windowHeight="20540" activeTab="0"/>
  </bookViews>
  <sheets>
    <sheet name="Price_Quote" sheetId="1" r:id="rId1"/>
  </sheets>
  <externalReferences>
    <externalReference r:id="rId4"/>
  </externalReferences>
  <definedNames/>
  <calcPr fullCalcOnLoad="1"/>
</workbook>
</file>

<file path=xl/sharedStrings.xml><?xml version="1.0" encoding="utf-8"?>
<sst xmlns="http://schemas.openxmlformats.org/spreadsheetml/2006/main" count="1596" uniqueCount="251">
  <si>
    <t>QUOTE PREPARED FOR:</t>
  </si>
  <si>
    <t>Los Angeles Leadership Academy</t>
  </si>
  <si>
    <t>2670 GRIFFIN AVE</t>
  </si>
  <si>
    <t>LOS ANGELES, CA 90031-2311</t>
  </si>
  <si>
    <t>ACCOUNT NUMBER: 191950</t>
  </si>
  <si>
    <t>CONTACT:</t>
  </si>
  <si>
    <t>Grissette Ortiz</t>
  </si>
  <si>
    <t>gortiz@laleadership.org</t>
  </si>
  <si>
    <t>(213) 381-8484</t>
  </si>
  <si>
    <t>SUBSCRIPTION/DIGITAL CONTACT:</t>
  </si>
  <si>
    <t>SALES REP INFORMATION:</t>
  </si>
  <si>
    <t>Gerren Bennett</t>
  </si>
  <si>
    <t>gerren.bennett@mheducation.com</t>
  </si>
  <si>
    <t/>
  </si>
  <si>
    <t>Section Summary</t>
  </si>
  <si>
    <t>Value of All Materials</t>
  </si>
  <si>
    <t>Free Materials</t>
  </si>
  <si>
    <t>Product Subtotal</t>
  </si>
  <si>
    <t>STUDYSYNC 2021, 3-YEAR SINGLE BIND</t>
  </si>
  <si>
    <t>Reveal Math © 2020- Course 1 (3 Year)</t>
  </si>
  <si>
    <t>Reveal Math © 2020- Course 2 (3 Year)</t>
  </si>
  <si>
    <t>Reveal Math © 2020- Course 3 (3 Year)</t>
  </si>
  <si>
    <t>CA IMPACTO, Grade TK</t>
  </si>
  <si>
    <t>CA IMPACTO Grade K Spanish: Learning and Working Now and Long Ago</t>
  </si>
  <si>
    <t>CA IMPACTO Grade 1 Spanish: A Child's Place in Time and Space</t>
  </si>
  <si>
    <t>CA IMPACTO Grade 2 Spanish: People Who Make a Difference</t>
  </si>
  <si>
    <t>CA IMPACTO Grade 3 Spanish: Continuity and Change</t>
  </si>
  <si>
    <t>CA IMPACTO Grade 4 Spanish: A Changing State</t>
  </si>
  <si>
    <t>CA IMPACTO Grade 5 Spanish: US History: Making a New Nation</t>
  </si>
  <si>
    <t>PRODUCT TOTAL*</t>
  </si>
  <si>
    <t>ESTIMATED S&amp;H**</t>
  </si>
  <si>
    <t>ESTIMATED TAX**</t>
  </si>
  <si>
    <t>GRAND TOTAL*</t>
  </si>
  <si>
    <t>* Price firm for 45 days from quote date. Price quote must be attached to school purchase order to receive the quoted price and free materials.</t>
  </si>
  <si>
    <t>**Shipping and handling charges shown are only estimates. Actual shipping and handling charges will be applied at time of order. Taxes shown are only estimates. If applicable, actual tax charges will be applied at time of order.</t>
  </si>
  <si>
    <t>Comments:</t>
  </si>
  <si>
    <t>PLEASE INCLUDE THIS PROPOSAL WITH YOUR PURCHASE ORDER</t>
  </si>
  <si>
    <t>SEND ORDER TO:</t>
  </si>
  <si>
    <t>McGraw Hill LLC | PO Box 182605 | Columbus, OH 43218-2605</t>
  </si>
  <si>
    <t>Email: orders_mhe@mheducation.com | Phone: 1-800-780-0246 | Fax: 1-866-513-8081</t>
  </si>
  <si>
    <t>QUOTE DATE:</t>
  </si>
  <si>
    <t>06/12/2023</t>
  </si>
  <si>
    <t>ACCOUNT NAME: Los Angeles Leadership Academy</t>
  </si>
  <si>
    <t>EXPIRATION DATE:</t>
  </si>
  <si>
    <t>07/27/2023</t>
  </si>
  <si>
    <t>QUOTE NUMBER:</t>
  </si>
  <si>
    <t>JMCCO-06122023024126-001</t>
  </si>
  <si>
    <t>ACCOUNT #: 191950</t>
  </si>
  <si>
    <t>PAGE #:</t>
  </si>
  <si>
    <t>1</t>
  </si>
  <si>
    <t>Product Description</t>
  </si>
  <si>
    <t>ISBN</t>
  </si>
  <si>
    <t>Qty</t>
  </si>
  <si>
    <t>Unit Price</t>
  </si>
  <si>
    <t>Line Subtotal</t>
  </si>
  <si>
    <t>GRADE 6</t>
  </si>
  <si>
    <t>STUDYSYNC CORE ELA GR 6 STANDARD SINGLE BIND STUDENT BUNDLE 3 YR PRT DIG</t>
  </si>
  <si>
    <t>978-0-07-907231-3</t>
  </si>
  <si>
    <t>STUDYSYNC CORE ELA GRADE 6 TEACHER EDITION PACKAGE VOLUMES 1 AND 2</t>
  </si>
  <si>
    <t>978-0-07-703691-1</t>
  </si>
  <si>
    <t>*Free Materials</t>
  </si>
  <si>
    <t>STUDYSYNC CORE ELA TEACHER ONLINE 3 YEAR SUBSCRIPTION GRADE 6</t>
  </si>
  <si>
    <t>978-0-07-906954-2</t>
  </si>
  <si>
    <t>GRADE 6 Subtotal:</t>
  </si>
  <si>
    <t>GRADE 7</t>
  </si>
  <si>
    <t>STUDYSYNC CORE ELA GR 7 STANDARD SINGLE BIND STUDENT BUNDLE 3 YR PRT DIG</t>
  </si>
  <si>
    <t>978-0-07-907232-0</t>
  </si>
  <si>
    <t>STUDYSYNC CORE ELA GRADE 7 TEACHER EDITION PACKAGE VOLUMES 1 AND 2</t>
  </si>
  <si>
    <t>978-0-07-703692-8</t>
  </si>
  <si>
    <t>STUDYSYNC CORE ELA TEACHER ONLINE 3 YEAR SUBSCRIPTION GRADE 7</t>
  </si>
  <si>
    <t>978-0-07-906955-9</t>
  </si>
  <si>
    <t>GRADE 7 Subtotal:</t>
  </si>
  <si>
    <t>GRADE 8</t>
  </si>
  <si>
    <t>STUDYSYNC CORE ELA GR 8 STANDARD SINGLE BIND STUDENT BUNDLE 3 YR PRT DIG</t>
  </si>
  <si>
    <t>978-0-07-907233-7</t>
  </si>
  <si>
    <t>STUDYSYNC CORE ELA GRADE 8 TEACHER EDITION PACKAGE VOLUMES 1 AND 2</t>
  </si>
  <si>
    <t>978-0-07-703693-5</t>
  </si>
  <si>
    <t>STUDYSYNC CORE ELA TEACHER ONLINE 3 YEAR SUBSCRIPTION GRADE 8</t>
  </si>
  <si>
    <t>978-0-07-906956-6</t>
  </si>
  <si>
    <t>GRADE 8 Subtotal:</t>
  </si>
  <si>
    <t>GRADE 9</t>
  </si>
  <si>
    <t>STUDYSYNC CORE ELA STANDARD SINGLE BIND P/D STUDENT 3 YR SUB BUNDLE GRADE 9</t>
  </si>
  <si>
    <t>978-0-07-907185-9</t>
  </si>
  <si>
    <t>STUDYSYNC CORE ELA GRADE 9 TEACHER EDITION PACKAGE VOLUMES 1 AND 2</t>
  </si>
  <si>
    <t>978-0-07-703787-1</t>
  </si>
  <si>
    <t>STUDYSYNC CORE ELA GRADE 9 TEACHER ONLINE 3 YEAR SUBSCRIPTION</t>
  </si>
  <si>
    <t>978-0-07-907033-3</t>
  </si>
  <si>
    <t>GRADE 9 Subtotal:</t>
  </si>
  <si>
    <t>GRADE 10</t>
  </si>
  <si>
    <t>STUDYSYNC CORE ELA STANDARD SINGLE BIND P/D STUDENT 3 YR SUB BUNDLE GRADE 10</t>
  </si>
  <si>
    <t>978-0-07-907187-3</t>
  </si>
  <si>
    <t>STUDYSYNC CORE ELA GRADE 10 TEACHER EDITION PACKAGE VOLUMES 1 AND 2</t>
  </si>
  <si>
    <t>978-0-07-703791-8</t>
  </si>
  <si>
    <t>STUDYSYNC CORE ELA GRADE 10 TEACHER ONLINE 3 YEAR SUBSCRIPTION</t>
  </si>
  <si>
    <t>978-0-07-907035-7</t>
  </si>
  <si>
    <t>GRADE 10 Subtotal:</t>
  </si>
  <si>
    <t>GRADE 11</t>
  </si>
  <si>
    <t>STUDYSYNC CORE ELA STANDARD SINGLE BIND SET P/D STUDENT 3 YR SUB BUNDLE GRADE 11</t>
  </si>
  <si>
    <t>978-0-07-907188-0</t>
  </si>
  <si>
    <t>STUDYSYNC CORE ELA GRADE 11 TEACHER EDITION PACKAGE VOLUMES 1 AND 2</t>
  </si>
  <si>
    <t>978-0-07-703792-5</t>
  </si>
  <si>
    <t>STUDYSYNC CORE ELA GRADE 11 TEACHER ONLINE 3 YEAR SUBSCRIPTION</t>
  </si>
  <si>
    <t>978-0-07-907038-8</t>
  </si>
  <si>
    <t>GRADE 11 Subtotal:</t>
  </si>
  <si>
    <t>GRADE 12</t>
  </si>
  <si>
    <t>STUDYSYNC CORE ELA STANDARD SINGLE BIND SET P/D STUDENT 3 YR SUB BUNDLE GRADE 12</t>
  </si>
  <si>
    <t>978-0-07-907193-4</t>
  </si>
  <si>
    <t>STUDYSYNC CORE ELA GRADE 12 TEACHER EDITION PACKAGE VOLUMES 1 AND 2</t>
  </si>
  <si>
    <t>978-0-07-703796-3</t>
  </si>
  <si>
    <t>STUDYSYNC CORE ELA GRADE 12 TEACHER ONLINE 3 YEAR SUBSCRIPTION</t>
  </si>
  <si>
    <t>978-0-07-907042-5</t>
  </si>
  <si>
    <t>GRADE 12 Subtotal:</t>
  </si>
  <si>
    <t>STUDYSYNC 2021, 3-YEAR SINGLE BIND Subtotal:</t>
  </si>
  <si>
    <t>3</t>
  </si>
  <si>
    <t>REVEAL MATH COURSE 1 STUDENT 3 YEAR BUNDLE Includes: 3-Years of the Student Digital Center and 3-Years of Volumes 1 and 2 Interactive Student Editions (to ship annually)</t>
  </si>
  <si>
    <t>978-0-07-697793-2</t>
  </si>
  <si>
    <t>LANGUAGE DEVELOPMENT HANDBOOK COURSE 1 STUDENT EDITION</t>
  </si>
  <si>
    <t>978-0-07-902924-9</t>
  </si>
  <si>
    <t>Teacher Materials</t>
  </si>
  <si>
    <t>REVEAL MATH MIDDLE SCHOOL COURSE 1 TEACHER EDITION VOLUME 1</t>
  </si>
  <si>
    <t>978-0-07-899720-4</t>
  </si>
  <si>
    <t>REVEAL MATH MIDDLE SCHOOL COURSE 1 TEACHER EDITION VOLUME 2</t>
  </si>
  <si>
    <t>978-0-07-899175-2</t>
  </si>
  <si>
    <t>REVEAL MATH COURSE 1 TEACHER DIGITAL LICENSE 3 YEAR SUBSCRIPTION</t>
  </si>
  <si>
    <t>978-0-07-697747-5</t>
  </si>
  <si>
    <t>LANGUAGE DEVELOPMENT HANDBOOK COURSE 1 TEACHER EDITION</t>
  </si>
  <si>
    <t>978-0-07-697589-1</t>
  </si>
  <si>
    <t>Teacher Materials Subtotal:</t>
  </si>
  <si>
    <t>Reveal Math © 2020- Course 1 (3 Year) Subtotal:</t>
  </si>
  <si>
    <t>REVEAL MATH COURSE 2 STUDENT 3 YEAR BUNDLE  Includes: 3-Years of the Student Digital Center and 3-Years of Volumes 1 and 2 Interactive Student Editions (to ship annually)</t>
  </si>
  <si>
    <t>978-0-07-697794-9</t>
  </si>
  <si>
    <t>LANGUAGE DEVELOPMENT HANDBOOK COURSE 2 STUDENT EDITION</t>
  </si>
  <si>
    <t>978-0-07-902925-6</t>
  </si>
  <si>
    <t>REVEAL MATH MIDDLE SCHOOL COURSE 2 TEACHER EDITION VOLUME 1</t>
  </si>
  <si>
    <t>978-0-07-899723-5</t>
  </si>
  <si>
    <t>REVEAL MATH MIDDLE SCHOOL COURSE 2 TEACHER EDITION VOLUME 2</t>
  </si>
  <si>
    <t>978-0-07-899176-9</t>
  </si>
  <si>
    <t>REVEAL MATH COURSE 2 TEACHER DIGITAL LICENSE 3 YEAR SUBSCRIPTION</t>
  </si>
  <si>
    <t>978-0-07-697748-2</t>
  </si>
  <si>
    <t>LANGUAGE DEVELOPMENT HANDBOOK COURSE 2 TEACHER EDITION</t>
  </si>
  <si>
    <t>978-0-07-697590-7</t>
  </si>
  <si>
    <t>Reveal Math © 2020- Course 2 (3 Year) Subtotal:</t>
  </si>
  <si>
    <t>REVEAL MATH COURSE 3 STUDENT 3 YEAR BUNDLE  Includes: 3-Years of the Student Digital Center and 3-Years of Volumes 1 and 2 Interactive Student Editions (to ship annually)</t>
  </si>
  <si>
    <t>978-0-07-697795-6</t>
  </si>
  <si>
    <t>LANGUAGE DEVELOPMENT HANDBOOK COURSE 3 STUDENT EDITION</t>
  </si>
  <si>
    <t>978-0-07-902926-3</t>
  </si>
  <si>
    <t>REVEAL MATH MIDDLE SCHOOL COURSE 3 TEACHER EDITION VOLUME 1</t>
  </si>
  <si>
    <t>978-0-07-899724-2</t>
  </si>
  <si>
    <t>REVEAL MATH MIDDLE SCHOOL COURSE 3 TEACHER EDITION VOLUME 2</t>
  </si>
  <si>
    <t>978-0-07-899177-6</t>
  </si>
  <si>
    <t>REVEAL MATH COURSE 3 TEACHER DIGITAL LICENSE 3 YEAR SUBSCRIPTION</t>
  </si>
  <si>
    <t>978-0-07-697750-5</t>
  </si>
  <si>
    <t>LANGUAGE DEVELOPMENT HANDBOOK COURSE 3 TEACHER EDITION</t>
  </si>
  <si>
    <t>978-0-07-697591-4</t>
  </si>
  <si>
    <t>Reveal Math © 2020- Course 3 (3 Year) Subtotal:</t>
  </si>
  <si>
    <t>5</t>
  </si>
  <si>
    <t>Student Resources</t>
  </si>
  <si>
    <t>IMPACTO CALIFORNIA SPANISH IMPACT EXP PRINT/DIG STUDENT 3 YR SUB BUNDLE GRADE TK</t>
  </si>
  <si>
    <t>978-1-26-433260-1</t>
  </si>
  <si>
    <t>Student Resources Subtotal:</t>
  </si>
  <si>
    <t>Teacher Resources</t>
  </si>
  <si>
    <t>IMPACTO SOCIAL STUDIES SPANISH LEARN/WORK EXPLORER MAGAZINE TEACH GUIDE GRADE K</t>
  </si>
  <si>
    <t>978-0-07-693108-8</t>
  </si>
  <si>
    <t>IMPACT SOCIAL STUDIES CALIFORNIA ONLINE TEACHER CENTER 3 YR SUBSC GRADE TK</t>
  </si>
  <si>
    <t>978-1-26-432893-2</t>
  </si>
  <si>
    <t>Teacher Resources Subtotal:</t>
  </si>
  <si>
    <t>CA IMPACTO, Grade TK Subtotal:</t>
  </si>
  <si>
    <t>IMPACT CALIFORNIA SPANISH LEARN &amp; WORK STUDENT 3 YEAR SUBSC BUNDLE GRADE K</t>
  </si>
  <si>
    <t>978-0-07-688957-0</t>
  </si>
  <si>
    <t>IMPACT CALIFORNIA SPANISH LEARNING AND WORKING TEACHER EDITION GRADE K</t>
  </si>
  <si>
    <t>978-0-07-899320-6</t>
  </si>
  <si>
    <t>IMPACT CALIFORNIA SPANISH LEARN/WORK TEACHER CENTER 3 YEAR SUBSCRIPTION GRADE K</t>
  </si>
  <si>
    <t>978-0-07-692105-8</t>
  </si>
  <si>
    <t>IMPACT CALIFORNIA SPANISH LEARN WORK DUAL LANGUAGE TEACHING GUIDE GRADE K</t>
  </si>
  <si>
    <t>978-0-07-899291-9</t>
  </si>
  <si>
    <t>IMPACT CALIFORNIA SPANISH LEARNING AND WORKING UNIT 1-6 BIG BOOK SET GRADE K</t>
  </si>
  <si>
    <t>978-0-07-693675-5</t>
  </si>
  <si>
    <t>IMPACT CALIFORNIA SPANISH WEEKLY EXPLORER MAGAZINE BIG BOOK GRADE K</t>
  </si>
  <si>
    <t>978-0-07-692556-8</t>
  </si>
  <si>
    <t>IMPACT CALIFORNIA SPANISH WONDERS CONNECTIONS INSERTS GRADE K</t>
  </si>
  <si>
    <t>978-0-07-692560-5</t>
  </si>
  <si>
    <t>CA IMPACTO Grade K Spanish: Learning and Working Now and Long Ago Subtotal:</t>
  </si>
  <si>
    <t>IMPACT CALIFORNIA SPANISH CHILD'S PLACE STUDENT 3 YR SUBSC BUNDLE GRADE 1</t>
  </si>
  <si>
    <t>978-0-07-689225-9</t>
  </si>
  <si>
    <t>IMPACT CALIFORNIA SPANISH A CHILD S PLACE TEACHER EDITION GRADE 1</t>
  </si>
  <si>
    <t>978-0-07-899319-0</t>
  </si>
  <si>
    <t>IMPACT CALIFORNIA SPANISH CHILD'S PLACE TE CENTER 3 YEAR SUBSCRIPTION GRADE 1</t>
  </si>
  <si>
    <t>978-0-07-692267-3</t>
  </si>
  <si>
    <t>IMPACT CALIFORNIA SPANISH CHILD'S PLACE DUAL LANGUAGE TEACHER GUIDE GRADE 1</t>
  </si>
  <si>
    <t>978-0-07-899290-2</t>
  </si>
  <si>
    <t>IMPACT CALIFORNIA SPANISH WONDERS CONNECTIONS INSERTS GRADE 1</t>
  </si>
  <si>
    <t>978-0-07-692498-1</t>
  </si>
  <si>
    <t>CA IMPACTO Grade 1 Spanish: A Child's Place in Time and Space Subtotal:</t>
  </si>
  <si>
    <t>IMPACT CALIFORNIA SPANISH PEOPLE DIFFERENCE STUDENT 3 YR SUBSC BUNDLE GRADE 2</t>
  </si>
  <si>
    <t>978-0-07-689327-0</t>
  </si>
  <si>
    <t>IMPACT CALIFORNIA SPANISH PEOPLE WHO MAKE A DIFFERENCE TEACHER EDITION GRADE 2</t>
  </si>
  <si>
    <t>978-0-07-899318-3</t>
  </si>
  <si>
    <t>IMPACT CALIFORNIA SPANISH PEOPLE MAKE DIFFERENCE TEACHER CENTER 3 YR SUB GRADE 2</t>
  </si>
  <si>
    <t>978-0-07-692309-0</t>
  </si>
  <si>
    <t>IMPACT CALIFORNIA SPANISH PEOPLE DUAL LANGUAGE TEACHING GUIDE GRADE 2</t>
  </si>
  <si>
    <t>978-0-07-899287-2</t>
  </si>
  <si>
    <t>IMPACT CALIFORNIA SPANISH WONDERS CONNECTIONS INSERTS GRADE 2</t>
  </si>
  <si>
    <t>978-0-07-692499-8</t>
  </si>
  <si>
    <t>CA IMPACTO Grade 2 Spanish: People Who Make a Difference Subtotal:</t>
  </si>
  <si>
    <t>IMPACT CALIFORNIA SPANISH CONTINUITY STUDENT 3 YR SUBSC BUNDLE GRADE 3</t>
  </si>
  <si>
    <t>978-0-07-689374-4</t>
  </si>
  <si>
    <t>IMPACT CALIFORNIA SPANISH CONTINUITY AND CHANGE TEACHER EDITION GRADE 3</t>
  </si>
  <si>
    <t>978-0-07-899315-2</t>
  </si>
  <si>
    <t>IMPACT CALIFORNIA SPANISH CONTINUITY TEACHER CENTER 3 YEAR SUBSCRIPTION GRADE 3</t>
  </si>
  <si>
    <t>978-0-07-692157-7</t>
  </si>
  <si>
    <t>IMPACT CALIFORNIA SPANISH CONTINUITY DUAL LANGUAGE TEACHING GUIDE GRADE 3</t>
  </si>
  <si>
    <t>978-0-07-899286-5</t>
  </si>
  <si>
    <t>IMPACT CALIFORNIA SPANISH WONDERS CONNECTIONS INSERTS GRADE 3</t>
  </si>
  <si>
    <t>978-0-07-692500-1</t>
  </si>
  <si>
    <t>CA IMPACTO Grade 3 Spanish: Continuity and Change Subtotal:</t>
  </si>
  <si>
    <t>IMPACT CALIFORNIA SPANISH CHANGING STATE STUDENT 3 YR SUB BUNDLE GRADE 4</t>
  </si>
  <si>
    <t>978-0-07-689031-6</t>
  </si>
  <si>
    <t>IMPACT CALIFORNIA SPANISH A CHANGING STATE TEACHER EDITION GRADE 4</t>
  </si>
  <si>
    <t>978-0-07-899314-5</t>
  </si>
  <si>
    <t>IMPACT CALIFORNIA SPANISH CHANGING STATE TE CENTER 3 YEAR SUBSCRIPTION GRADE 4</t>
  </si>
  <si>
    <t>978-0-07-692221-5</t>
  </si>
  <si>
    <t>IMPACT CALIFORNIA SPANISH CHANGING STATE DUAL LANGUAGE TEACHING GUIDE GRADE 4</t>
  </si>
  <si>
    <t>978-0-07-899284-1</t>
  </si>
  <si>
    <t>IMPACT CALIFORNIA SPANISH WONDERS CONNECTIONS INSERTS GRADE 4</t>
  </si>
  <si>
    <t>978-0-07-692501-8</t>
  </si>
  <si>
    <t>CA IMPACTO Grade 4 Spanish: A Changing State Subtotal:</t>
  </si>
  <si>
    <t>IMPACT CALIFORNIA SPANISH US HISTORY STUDENT 3 YR SUBSC BUNDLE GRADE 5</t>
  </si>
  <si>
    <t>978-0-07-689019-4</t>
  </si>
  <si>
    <t>IMPACT CALIFORNIA SPANISH US HISTORY TEACHER EDITION GRADE 5</t>
  </si>
  <si>
    <t>978-0-07-899313-8</t>
  </si>
  <si>
    <t>IMPACT CALIFORNIA SPANISH US HISTORY TEACHER CENTER 3 YEAR SUBSCRIPTION GRADE 5</t>
  </si>
  <si>
    <t>978-0-07-692201-7</t>
  </si>
  <si>
    <t>IMPACT CALIFORNIA SPANISH US HISTORY DUAL LANGUAGE TEACHING GUIDE GRADE 5</t>
  </si>
  <si>
    <t>978-0-07-899283-4</t>
  </si>
  <si>
    <t>IMPACT CALIFORNIA SPANISH WONDERS CONNECTIONS INSERTS GRADE 5</t>
  </si>
  <si>
    <t>978-0-07-692502-5</t>
  </si>
  <si>
    <t>CA IMPACTO Grade 5 Spanish: US History: Making a New Nation Subtotal:</t>
  </si>
  <si>
    <t>8</t>
  </si>
  <si>
    <t>VALUE OF ALL MATERIALS</t>
  </si>
  <si>
    <t>FREE MATERIALS</t>
  </si>
  <si>
    <t>ESTIMATED SHIPPING &amp; HANDLING**</t>
  </si>
  <si>
    <t>GRAND TOTAL</t>
  </si>
  <si>
    <t>Terms of Service:</t>
  </si>
  <si>
    <r>
      <rPr>
        <sz val="7"/>
        <rFont val="Arial"/>
        <family val="0"/>
      </rPr>
      <t>By placing an order for digital products (the 'Subscribed Materials'), the entity that this price quote has been prepared for ('Subscriber') agrees to be bound by the Terms of Service and any specific provisions required by Subscriber’s state law, each located in the applicable links below. Subject to Subscriber's payment of the fees set out above, McGraw Hill LLC hereby grants to Subscriber a non-exclusive, non-transferable license to allow only the number of Authorized Users that corresponds to the quantity of Subscribed Materials set forth above to access and use the Subscribed Materials under the terms described in the Terms of Service and any specific provisions required by Subscriber’s state law, each located in the applicable links below. The subscription term for the Subscribed Materials shall be as set forth in the Product Description above. If no subscription term is specified, the initial term shall be one (1) year from the date of this price quote (the 'Initial Subscription Term'), and thereafter the Subscriber shall renew for additional one (1) year terms (each a 'Subscription Renewal Term'), provided MHE has chosen to renew the subscription and has sent an invoice for such Subscription Renewal Term to Subscriber.</t>
    </r>
  </si>
  <si>
    <r>
      <rPr>
        <u val="single"/>
        <sz val="7"/>
        <color indexed="12"/>
        <rFont val="Arial"/>
        <family val="0"/>
      </rPr>
      <t>Terms Of Service</t>
    </r>
  </si>
  <si>
    <r>
      <rPr>
        <u val="single"/>
        <sz val="7"/>
        <color indexed="12"/>
        <rFont val="Arial"/>
        <family val="0"/>
      </rPr>
      <t>Provisions required by Subscriber State law</t>
    </r>
  </si>
  <si>
    <r>
      <rPr>
        <sz val="7"/>
        <rFont val="Arial"/>
        <family val="0"/>
      </rPr>
      <t>ATTENTION: In our effort to protect our customer’s data, we will no longer store credit card data in any manner within in our system. Therefore, as of April 30, 2016 we will no longer accept credit card orders via email, fax, or mail/package delivery.  Credit card orders may be placed over the phone by calling the number listed above or via our websites by visiting</t>
    </r>
    <r>
      <rPr>
        <sz val="10"/>
        <rFont val="Arial"/>
        <family val="0"/>
      </rPr>
      <t xml:space="preserve"> </t>
    </r>
    <r>
      <rPr>
        <u val="single"/>
        <sz val="7"/>
        <color indexed="12"/>
        <rFont val="Arial"/>
        <family val="0"/>
      </rPr>
      <t>www.mheducation.com</t>
    </r>
    <r>
      <rPr>
        <sz val="10"/>
        <rFont val="Arial"/>
        <family val="0"/>
      </rPr>
      <t xml:space="preserve"> </t>
    </r>
    <r>
      <rPr>
        <sz val="7"/>
        <rFont val="Arial"/>
        <family val="0"/>
      </rPr>
      <t>(or</t>
    </r>
    <r>
      <rPr>
        <sz val="10"/>
        <rFont val="Arial"/>
        <family val="0"/>
      </rPr>
      <t xml:space="preserve"> </t>
    </r>
    <r>
      <rPr>
        <u val="single"/>
        <sz val="7"/>
        <color indexed="12"/>
        <rFont val="Arial"/>
        <family val="0"/>
      </rPr>
      <t>www.mhecoast2coast.com</t>
    </r>
    <r>
      <rPr>
        <sz val="7"/>
        <rFont val="Arial"/>
        <family val="0"/>
      </rPr>
      <t>).</t>
    </r>
  </si>
  <si>
    <t>School Purchase Order Number:</t>
  </si>
  <si>
    <t>Name of School Official (Please Print)</t>
  </si>
  <si>
    <t>Signature of School Official</t>
  </si>
  <si>
    <t>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</si>
</sst>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7"/>
      <name val="Arial"/>
      <family val="0"/>
    </font>
    <font>
      <b/>
      <sz val="7"/>
      <name val="Arial"/>
      <family val="0"/>
    </font>
    <font>
      <b/>
      <sz val="8"/>
      <color indexed="9"/>
      <name val="Arial"/>
      <family val="0"/>
    </font>
    <font>
      <sz val="8"/>
      <name val="Arial"/>
      <family val="0"/>
    </font>
    <font>
      <b/>
      <sz val="8"/>
      <name val="Arial"/>
      <family val="0"/>
    </font>
    <font>
      <b/>
      <sz val="10"/>
      <name val="Arial"/>
      <family val="0"/>
    </font>
    <font>
      <u val="single"/>
      <sz val="7"/>
      <color indexed="12"/>
      <name val="Arial"/>
      <family val="0"/>
    </font>
    <font>
      <b/>
      <sz val="10"/>
      <color indexed="8"/>
      <name val="Arial"/>
      <family val="0"/>
    </font>
    <font>
      <b/>
      <i/>
      <u val="single"/>
      <sz val="9"/>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gray125">
        <fgColor indexed="9"/>
        <bgColor indexed="22"/>
      </patternFill>
    </fill>
    <fill>
      <patternFill patternType="solid">
        <fgColor indexed="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8"/>
      </left>
      <right>
        <color indexed="8"/>
      </right>
      <top>
        <color indexed="8"/>
      </top>
      <bottom style="medium">
        <color indexed="8"/>
      </bottom>
    </border>
    <border>
      <left>
        <color indexed="8"/>
      </left>
      <right style="medium">
        <color indexed="8"/>
      </right>
      <top style="medium">
        <color indexed="8"/>
      </top>
      <bottom>
        <color indexed="8"/>
      </bottom>
    </border>
    <border>
      <left>
        <color indexed="8"/>
      </left>
      <right style="medium">
        <color indexed="8"/>
      </right>
      <top style="thin">
        <color indexed="8"/>
      </top>
      <bottom>
        <color indexed="8"/>
      </bottom>
    </border>
    <border>
      <left>
        <color indexed="8"/>
      </left>
      <right style="medium">
        <color indexed="8"/>
      </right>
      <top style="double">
        <color indexed="8"/>
      </top>
      <bottom style="thin">
        <color indexed="8"/>
      </bottom>
    </border>
    <border>
      <left style="medium">
        <color indexed="8"/>
      </left>
      <right style="thin">
        <color indexed="8"/>
      </right>
      <top style="thin">
        <color indexed="8"/>
      </top>
      <bottom>
        <color indexed="8"/>
      </bottom>
    </border>
    <border>
      <left style="thick">
        <color indexed="8"/>
      </left>
      <right style="thick">
        <color indexed="8"/>
      </right>
      <top style="thick">
        <color indexed="8"/>
      </top>
      <bottom style="thick">
        <color indexed="8"/>
      </bottom>
    </border>
    <border>
      <left style="medium">
        <color indexed="8"/>
      </left>
      <right style="thin">
        <color indexed="8"/>
      </right>
      <top style="medium">
        <color indexed="8"/>
      </top>
      <bottom>
        <color indexed="8"/>
      </bottom>
    </border>
    <border>
      <left style="medium">
        <color indexed="8"/>
      </left>
      <right style="thin">
        <color indexed="8"/>
      </right>
      <top style="double">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Alignment="1">
      <alignment/>
    </xf>
    <xf numFmtId="0" fontId="1" fillId="0" borderId="0" xfId="0" applyFont="1" applyAlignment="1">
      <alignment/>
    </xf>
    <xf numFmtId="8" fontId="4" fillId="0" borderId="10" xfId="0" applyNumberFormat="1" applyFont="1" applyBorder="1" applyAlignment="1">
      <alignment horizontal="right"/>
    </xf>
    <xf numFmtId="8" fontId="5" fillId="33" borderId="11" xfId="0" applyNumberFormat="1" applyFont="1" applyFill="1" applyBorder="1" applyAlignment="1">
      <alignment horizontal="right"/>
    </xf>
    <xf numFmtId="8" fontId="2" fillId="0" borderId="0" xfId="0" applyNumberFormat="1" applyFont="1" applyAlignment="1">
      <alignment horizontal="right"/>
    </xf>
    <xf numFmtId="8" fontId="5" fillId="0" borderId="10" xfId="0" applyNumberFormat="1" applyFont="1" applyBorder="1" applyAlignment="1">
      <alignment horizontal="right"/>
    </xf>
    <xf numFmtId="8" fontId="5" fillId="34" borderId="11" xfId="0" applyNumberFormat="1" applyFont="1" applyFill="1" applyBorder="1" applyAlignment="1">
      <alignment horizontal="right"/>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alignment/>
    </xf>
    <xf numFmtId="0" fontId="2" fillId="0" borderId="0" xfId="0" applyFont="1" applyAlignment="1">
      <alignment horizontal="right"/>
    </xf>
    <xf numFmtId="0" fontId="5" fillId="0" borderId="11" xfId="0" applyFont="1" applyBorder="1" applyAlignment="1">
      <alignment/>
    </xf>
    <xf numFmtId="0" fontId="4" fillId="0" borderId="11" xfId="0" applyFont="1" applyBorder="1" applyAlignment="1">
      <alignment/>
    </xf>
    <xf numFmtId="0" fontId="1" fillId="0" borderId="12" xfId="0" applyFont="1" applyBorder="1" applyAlignment="1">
      <alignment/>
    </xf>
    <xf numFmtId="0" fontId="1" fillId="0" borderId="0" xfId="0" applyFont="1" applyAlignment="1">
      <alignment vertical="top" wrapText="1"/>
    </xf>
    <xf numFmtId="0" fontId="6" fillId="0" borderId="0" xfId="0" applyFont="1" applyAlignment="1">
      <alignment horizontal="center"/>
    </xf>
    <xf numFmtId="0" fontId="3" fillId="35" borderId="10" xfId="0" applyFont="1" applyFill="1" applyBorder="1" applyAlignment="1">
      <alignment wrapText="1"/>
    </xf>
    <xf numFmtId="8" fontId="1" fillId="0" borderId="13" xfId="0" applyNumberFormat="1" applyFont="1" applyBorder="1" applyAlignment="1">
      <alignment horizontal="right"/>
    </xf>
    <xf numFmtId="8" fontId="1" fillId="0" borderId="14" xfId="0" applyNumberFormat="1" applyFont="1" applyBorder="1" applyAlignment="1">
      <alignment horizontal="right"/>
    </xf>
    <xf numFmtId="8" fontId="2" fillId="0" borderId="15" xfId="0" applyNumberFormat="1" applyFont="1" applyBorder="1" applyAlignment="1">
      <alignment horizontal="right" shrinkToFit="1"/>
    </xf>
    <xf numFmtId="8" fontId="2" fillId="0" borderId="11" xfId="0" applyNumberFormat="1" applyFont="1" applyBorder="1" applyAlignment="1">
      <alignment horizontal="right" shrinkToFit="1"/>
    </xf>
    <xf numFmtId="0" fontId="1" fillId="0" borderId="0" xfId="0" applyFont="1" applyAlignment="1">
      <alignment vertical="top" wrapText="1"/>
    </xf>
    <xf numFmtId="0" fontId="0" fillId="0" borderId="0" xfId="0" applyAlignment="1">
      <alignment/>
    </xf>
    <xf numFmtId="0" fontId="1" fillId="0" borderId="12" xfId="0" applyFont="1" applyBorder="1" applyAlignment="1">
      <alignment/>
    </xf>
    <xf numFmtId="0" fontId="5" fillId="0" borderId="0" xfId="0" applyFont="1" applyAlignment="1">
      <alignment horizontal="center"/>
    </xf>
    <xf numFmtId="0" fontId="4" fillId="0" borderId="0" xfId="0" applyFont="1" applyAlignment="1">
      <alignment horizontal="center"/>
    </xf>
    <xf numFmtId="0" fontId="1" fillId="0" borderId="16" xfId="0" applyFont="1" applyBorder="1" applyAlignment="1">
      <alignment/>
    </xf>
    <xf numFmtId="0" fontId="2" fillId="0" borderId="11" xfId="0" applyFont="1" applyBorder="1" applyAlignment="1">
      <alignment/>
    </xf>
    <xf numFmtId="0" fontId="1" fillId="0" borderId="17" xfId="0" applyFont="1" applyBorder="1" applyAlignment="1">
      <alignment vertical="top" wrapText="1"/>
    </xf>
    <xf numFmtId="0" fontId="1" fillId="0" borderId="18" xfId="0" applyFont="1" applyBorder="1" applyAlignment="1">
      <alignment/>
    </xf>
    <xf numFmtId="0" fontId="2" fillId="0" borderId="19" xfId="0" applyFont="1" applyBorder="1" applyAlignment="1">
      <alignment/>
    </xf>
    <xf numFmtId="0" fontId="1" fillId="0" borderId="10" xfId="0" applyFont="1" applyBorder="1" applyAlignment="1">
      <alignment vertical="center" wrapText="1"/>
    </xf>
    <xf numFmtId="0" fontId="1" fillId="0" borderId="10" xfId="0" applyFont="1" applyBorder="1" applyAlignment="1" applyProtection="1">
      <alignment horizontal="center" vertical="center"/>
      <protection locked="0"/>
    </xf>
    <xf numFmtId="8" fontId="1" fillId="0" borderId="10" xfId="0" applyNumberFormat="1" applyFont="1" applyBorder="1" applyAlignment="1">
      <alignment horizontal="right" vertical="center"/>
    </xf>
    <xf numFmtId="0" fontId="1" fillId="0" borderId="10" xfId="0" applyFont="1" applyBorder="1" applyAlignment="1">
      <alignment horizontal="right" vertical="center"/>
    </xf>
    <xf numFmtId="0" fontId="9" fillId="36" borderId="10" xfId="0" applyFont="1" applyFill="1" applyBorder="1" applyAlignment="1">
      <alignment horizontal="left"/>
    </xf>
    <xf numFmtId="0" fontId="1" fillId="0" borderId="10" xfId="0" applyFont="1" applyBorder="1" applyAlignment="1">
      <alignment vertical="top" wrapText="1"/>
    </xf>
    <xf numFmtId="0" fontId="8" fillId="36" borderId="10" xfId="0" applyFont="1" applyFill="1" applyBorder="1" applyAlignment="1">
      <alignment horizontal="left"/>
    </xf>
    <xf numFmtId="0" fontId="3" fillId="35" borderId="10" xfId="0" applyFont="1" applyFill="1" applyBorder="1" applyAlignment="1">
      <alignment wrapText="1"/>
    </xf>
    <xf numFmtId="0" fontId="7" fillId="0" borderId="10" xfId="0" applyFont="1" applyBorder="1" applyAlignment="1">
      <alignment/>
    </xf>
    <xf numFmtId="8" fontId="5" fillId="0" borderId="10" xfId="0" applyNumberFormat="1" applyFont="1" applyBorder="1" applyAlignment="1">
      <alignment horizontal="right"/>
    </xf>
    <xf numFmtId="8" fontId="5" fillId="34" borderId="11" xfId="0" applyNumberFormat="1" applyFont="1" applyFill="1" applyBorder="1" applyAlignment="1">
      <alignment horizontal="right"/>
    </xf>
    <xf numFmtId="0" fontId="0" fillId="37" borderId="0" xfId="0" applyFill="1" applyAlignment="1">
      <alignment/>
    </xf>
    <xf numFmtId="0" fontId="5" fillId="33" borderId="11" xfId="0" applyFont="1" applyFill="1" applyBorder="1" applyAlignment="1">
      <alignment/>
    </xf>
    <xf numFmtId="0" fontId="5" fillId="34" borderId="10" xfId="0" applyFont="1" applyFill="1" applyBorder="1" applyAlignment="1">
      <alignment horizontal="center" wrapText="1"/>
    </xf>
    <xf numFmtId="0" fontId="5" fillId="34" borderId="1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8</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0" y="9525"/>
          <a:ext cx="6610350" cy="800100"/>
        </a:xfrm>
        <a:prstGeom prst="rect">
          <a:avLst/>
        </a:prstGeom>
        <a:noFill/>
        <a:ln w="9525" cmpd="sng">
          <a:noFill/>
        </a:ln>
      </xdr:spPr>
    </xdr:pic>
    <xdr:clientData/>
  </xdr:twoCellAnchor>
  <xdr:twoCellAnchor>
    <xdr:from>
      <xdr:col>0</xdr:col>
      <xdr:colOff>0</xdr:colOff>
      <xdr:row>54</xdr:row>
      <xdr:rowOff>9525</xdr:rowOff>
    </xdr:from>
    <xdr:to>
      <xdr:col>8</xdr:col>
      <xdr:colOff>0</xdr:colOff>
      <xdr:row>59</xdr:row>
      <xdr:rowOff>0</xdr:rowOff>
    </xdr:to>
    <xdr:pic>
      <xdr:nvPicPr>
        <xdr:cNvPr id="2" name="Picture 2"/>
        <xdr:cNvPicPr preferRelativeResize="1">
          <a:picLocks noChangeAspect="1"/>
        </xdr:cNvPicPr>
      </xdr:nvPicPr>
      <xdr:blipFill>
        <a:blip r:embed="rId1"/>
        <a:stretch>
          <a:fillRect/>
        </a:stretch>
      </xdr:blipFill>
      <xdr:spPr>
        <a:xfrm>
          <a:off x="0" y="8753475"/>
          <a:ext cx="6610350" cy="800100"/>
        </a:xfrm>
        <a:prstGeom prst="rect">
          <a:avLst/>
        </a:prstGeom>
        <a:noFill/>
        <a:ln w="9525" cmpd="sng">
          <a:noFill/>
        </a:ln>
      </xdr:spPr>
    </xdr:pic>
    <xdr:clientData/>
  </xdr:twoCellAnchor>
  <xdr:twoCellAnchor>
    <xdr:from>
      <xdr:col>0</xdr:col>
      <xdr:colOff>0</xdr:colOff>
      <xdr:row>146</xdr:row>
      <xdr:rowOff>9525</xdr:rowOff>
    </xdr:from>
    <xdr:to>
      <xdr:col>8</xdr:col>
      <xdr:colOff>0</xdr:colOff>
      <xdr:row>151</xdr:row>
      <xdr:rowOff>0</xdr:rowOff>
    </xdr:to>
    <xdr:pic>
      <xdr:nvPicPr>
        <xdr:cNvPr id="3" name="Picture 4"/>
        <xdr:cNvPicPr preferRelativeResize="1">
          <a:picLocks noChangeAspect="1"/>
        </xdr:cNvPicPr>
      </xdr:nvPicPr>
      <xdr:blipFill>
        <a:blip r:embed="rId1"/>
        <a:stretch>
          <a:fillRect/>
        </a:stretch>
      </xdr:blipFill>
      <xdr:spPr>
        <a:xfrm>
          <a:off x="0" y="23050500"/>
          <a:ext cx="6610350" cy="800100"/>
        </a:xfrm>
        <a:prstGeom prst="rect">
          <a:avLst/>
        </a:prstGeom>
        <a:noFill/>
        <a:ln w="9525" cmpd="sng">
          <a:noFill/>
        </a:ln>
      </xdr:spPr>
    </xdr:pic>
    <xdr:clientData/>
  </xdr:twoCellAnchor>
  <xdr:twoCellAnchor>
    <xdr:from>
      <xdr:col>0</xdr:col>
      <xdr:colOff>0</xdr:colOff>
      <xdr:row>237</xdr:row>
      <xdr:rowOff>9525</xdr:rowOff>
    </xdr:from>
    <xdr:to>
      <xdr:col>8</xdr:col>
      <xdr:colOff>0</xdr:colOff>
      <xdr:row>242</xdr:row>
      <xdr:rowOff>0</xdr:rowOff>
    </xdr:to>
    <xdr:pic>
      <xdr:nvPicPr>
        <xdr:cNvPr id="4" name="Picture 6"/>
        <xdr:cNvPicPr preferRelativeResize="1">
          <a:picLocks noChangeAspect="1"/>
        </xdr:cNvPicPr>
      </xdr:nvPicPr>
      <xdr:blipFill>
        <a:blip r:embed="rId1"/>
        <a:stretch>
          <a:fillRect/>
        </a:stretch>
      </xdr:blipFill>
      <xdr:spPr>
        <a:xfrm>
          <a:off x="0" y="37271325"/>
          <a:ext cx="6610350" cy="800100"/>
        </a:xfrm>
        <a:prstGeom prst="rect">
          <a:avLst/>
        </a:prstGeom>
        <a:noFill/>
        <a:ln w="9525" cmpd="sng">
          <a:noFill/>
        </a:ln>
      </xdr:spPr>
    </xdr:pic>
    <xdr:clientData/>
  </xdr:twoCellAnchor>
  <xdr:twoCellAnchor>
    <xdr:from>
      <xdr:col>0</xdr:col>
      <xdr:colOff>0</xdr:colOff>
      <xdr:row>367</xdr:row>
      <xdr:rowOff>9525</xdr:rowOff>
    </xdr:from>
    <xdr:to>
      <xdr:col>8</xdr:col>
      <xdr:colOff>0</xdr:colOff>
      <xdr:row>372</xdr:row>
      <xdr:rowOff>0</xdr:rowOff>
    </xdr:to>
    <xdr:pic>
      <xdr:nvPicPr>
        <xdr:cNvPr id="5" name="Picture 9"/>
        <xdr:cNvPicPr preferRelativeResize="1">
          <a:picLocks noChangeAspect="1"/>
        </xdr:cNvPicPr>
      </xdr:nvPicPr>
      <xdr:blipFill>
        <a:blip r:embed="rId1"/>
        <a:stretch>
          <a:fillRect/>
        </a:stretch>
      </xdr:blipFill>
      <xdr:spPr>
        <a:xfrm>
          <a:off x="0" y="57321450"/>
          <a:ext cx="6610350"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heducation.com/terms-service.html" TargetMode="External" /><Relationship Id="rId2" Type="http://schemas.openxmlformats.org/officeDocument/2006/relationships/hyperlink" Target="https://www.mheducation.com/provisions.html" TargetMode="External" /><Relationship Id="rId3" Type="http://schemas.openxmlformats.org/officeDocument/2006/relationships/hyperlink" Target="http://www.mheducation.com/"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7:H421"/>
  <sheetViews>
    <sheetView tabSelected="1" zoomScale="120" zoomScaleNormal="120" zoomScalePageLayoutView="0" workbookViewId="0" topLeftCell="A3">
      <selection activeCell="N323" sqref="N323"/>
    </sheetView>
  </sheetViews>
  <sheetFormatPr defaultColWidth="11.421875" defaultRowHeight="12.75" customHeight="1"/>
  <cols>
    <col min="1" max="4" width="14.140625" style="0" customWidth="1"/>
    <col min="5" max="5" width="5.8515625" style="0" customWidth="1"/>
    <col min="6" max="6" width="8.421875" style="0" customWidth="1"/>
    <col min="7" max="8" width="14.140625" style="0" customWidth="1"/>
    <col min="9" max="9" width="0.13671875" style="0" customWidth="1"/>
    <col min="10" max="16384" width="8.8515625" style="0" customWidth="1"/>
  </cols>
  <sheetData>
    <row r="7" spans="2:7" ht="12.75">
      <c r="B7" s="15" t="s">
        <v>0</v>
      </c>
      <c r="G7" s="15" t="s">
        <v>9</v>
      </c>
    </row>
    <row r="8" spans="2:7" ht="12.75">
      <c r="B8" s="7" t="s">
        <v>1</v>
      </c>
      <c r="G8" s="7" t="s">
        <v>6</v>
      </c>
    </row>
    <row r="9" spans="2:7" ht="12.75">
      <c r="B9" s="7" t="s">
        <v>2</v>
      </c>
      <c r="G9" s="7" t="s">
        <v>7</v>
      </c>
    </row>
    <row r="10" spans="2:7" ht="12.75">
      <c r="B10" s="7" t="s">
        <v>3</v>
      </c>
      <c r="G10" s="7" t="s">
        <v>8</v>
      </c>
    </row>
    <row r="11" ht="12.75">
      <c r="B11" s="7" t="s">
        <v>4</v>
      </c>
    </row>
    <row r="13" spans="2:7" ht="12.75">
      <c r="B13" s="15" t="s">
        <v>5</v>
      </c>
      <c r="G13" s="15" t="s">
        <v>10</v>
      </c>
    </row>
    <row r="14" spans="2:7" ht="12.75">
      <c r="B14" s="7" t="s">
        <v>6</v>
      </c>
      <c r="G14" s="7" t="s">
        <v>11</v>
      </c>
    </row>
    <row r="15" spans="2:7" ht="12.75">
      <c r="B15" s="7" t="s">
        <v>7</v>
      </c>
      <c r="G15" s="7" t="s">
        <v>12</v>
      </c>
    </row>
    <row r="16" spans="2:7" ht="12.75">
      <c r="B16" s="7" t="s">
        <v>8</v>
      </c>
      <c r="G16" s="7" t="s">
        <v>13</v>
      </c>
    </row>
    <row r="18" spans="1:8" ht="12.75">
      <c r="A18" s="44" t="s">
        <v>14</v>
      </c>
      <c r="B18" s="44" t="s">
        <v>13</v>
      </c>
      <c r="C18" s="44" t="s">
        <v>13</v>
      </c>
      <c r="D18" s="44" t="s">
        <v>13</v>
      </c>
      <c r="E18" s="44" t="s">
        <v>15</v>
      </c>
      <c r="F18" s="44" t="s">
        <v>13</v>
      </c>
      <c r="G18" s="44" t="s">
        <v>16</v>
      </c>
      <c r="H18" s="44" t="s">
        <v>17</v>
      </c>
    </row>
    <row r="19" spans="1:8" ht="12.75">
      <c r="A19" s="45" t="s">
        <v>13</v>
      </c>
      <c r="B19" s="45" t="s">
        <v>13</v>
      </c>
      <c r="C19" s="45" t="s">
        <v>13</v>
      </c>
      <c r="D19" s="45" t="s">
        <v>13</v>
      </c>
      <c r="E19" s="45" t="s">
        <v>13</v>
      </c>
      <c r="F19" s="45" t="s">
        <v>13</v>
      </c>
      <c r="G19" s="45" t="s">
        <v>13</v>
      </c>
      <c r="H19" s="45" t="s">
        <v>13</v>
      </c>
    </row>
    <row r="20" spans="1:8" ht="12.75">
      <c r="A20" s="39" t="s">
        <v>18</v>
      </c>
      <c r="B20" s="36" t="s">
        <v>13</v>
      </c>
      <c r="C20" s="36" t="s">
        <v>13</v>
      </c>
      <c r="D20" s="36" t="s">
        <v>13</v>
      </c>
      <c r="E20" s="40">
        <f aca="true" t="shared" si="0" ref="E20:E30">SUM(H20,-1*G20)</f>
        <v>41060.25</v>
      </c>
      <c r="F20" s="36" t="s">
        <v>13</v>
      </c>
      <c r="G20" s="5">
        <f>0-(SUM(G62:G117)-SUMIF(F62:F117,"*Subtotal:",G62:G117))</f>
        <v>-2000.25</v>
      </c>
      <c r="H20" s="5">
        <f>SUM(H62:H117)-SUMIF(F62:F117,"*Subtotal:",H62:H117)</f>
        <v>39060</v>
      </c>
    </row>
    <row r="21" spans="1:8" ht="12.75">
      <c r="A21" s="39" t="s">
        <v>19</v>
      </c>
      <c r="B21" s="36" t="s">
        <v>13</v>
      </c>
      <c r="C21" s="36" t="s">
        <v>13</v>
      </c>
      <c r="D21" s="36" t="s">
        <v>13</v>
      </c>
      <c r="E21" s="40">
        <f t="shared" si="0"/>
        <v>7225.5</v>
      </c>
      <c r="F21" s="36" t="s">
        <v>13</v>
      </c>
      <c r="G21" s="5">
        <f>0-(SUM(G120:G169)-SUMIF(F120:F169,"*Subtotal:",G120:G169))</f>
        <v>-327</v>
      </c>
      <c r="H21" s="5">
        <f>SUM(H120:H169)-SUMIF(F120:F169,"*Subtotal:",H120:H169)</f>
        <v>6898.5</v>
      </c>
    </row>
    <row r="22" spans="1:8" ht="12.75">
      <c r="A22" s="39" t="s">
        <v>20</v>
      </c>
      <c r="B22" s="36" t="s">
        <v>13</v>
      </c>
      <c r="C22" s="36" t="s">
        <v>13</v>
      </c>
      <c r="D22" s="36" t="s">
        <v>13</v>
      </c>
      <c r="E22" s="40">
        <f t="shared" si="0"/>
        <v>6732.75</v>
      </c>
      <c r="F22" s="36" t="s">
        <v>13</v>
      </c>
      <c r="G22" s="5">
        <f>0-(SUM(G172:G187)-SUMIF(F172:F187,"*Subtotal:",G172:G187))</f>
        <v>-327</v>
      </c>
      <c r="H22" s="5">
        <f>SUM(H172:H187)-SUMIF(F172:F187,"*Subtotal:",H172:H187)</f>
        <v>6405.75</v>
      </c>
    </row>
    <row r="23" spans="1:8" ht="12.75">
      <c r="A23" s="39" t="s">
        <v>21</v>
      </c>
      <c r="B23" s="36" t="s">
        <v>13</v>
      </c>
      <c r="C23" s="36" t="s">
        <v>13</v>
      </c>
      <c r="D23" s="36" t="s">
        <v>13</v>
      </c>
      <c r="E23" s="40">
        <f t="shared" si="0"/>
        <v>8211</v>
      </c>
      <c r="F23" s="36" t="s">
        <v>13</v>
      </c>
      <c r="G23" s="5">
        <f>0-(SUM(G190:G205)-SUMIF(F190:F205,"*Subtotal:",G190:G205))</f>
        <v>-327</v>
      </c>
      <c r="H23" s="5">
        <f>SUM(H190:H205)-SUMIF(F190:F205,"*Subtotal:",H190:H205)</f>
        <v>7884</v>
      </c>
    </row>
    <row r="24" spans="1:8" ht="12.75">
      <c r="A24" s="39" t="s">
        <v>22</v>
      </c>
      <c r="B24" s="36" t="s">
        <v>13</v>
      </c>
      <c r="C24" s="36" t="s">
        <v>13</v>
      </c>
      <c r="D24" s="36" t="s">
        <v>13</v>
      </c>
      <c r="E24" s="40">
        <f t="shared" si="0"/>
        <v>995.4</v>
      </c>
      <c r="F24" s="36" t="s">
        <v>13</v>
      </c>
      <c r="G24" s="5">
        <f>0-(SUM(G208:G254)-SUMIF(F208:F254,"*Subtotal:",G208:G254))</f>
        <v>-394.20000000000005</v>
      </c>
      <c r="H24" s="5">
        <f>SUM(H208:H254)-SUMIF(F208:F254,"*Subtotal:",H208:H254)</f>
        <v>601.1999999999999</v>
      </c>
    </row>
    <row r="25" spans="1:8" ht="12.75">
      <c r="A25" s="39" t="s">
        <v>23</v>
      </c>
      <c r="B25" s="36" t="s">
        <v>13</v>
      </c>
      <c r="C25" s="36" t="s">
        <v>13</v>
      </c>
      <c r="D25" s="36" t="s">
        <v>13</v>
      </c>
      <c r="E25" s="40">
        <f t="shared" si="0"/>
        <v>5083.5199999999995</v>
      </c>
      <c r="F25" s="36" t="s">
        <v>13</v>
      </c>
      <c r="G25" s="5">
        <f>0-(SUM(G257:G274)-SUMIF(F257:F274,"*Subtotal:",G257:G274))</f>
        <v>-1635.5699999999997</v>
      </c>
      <c r="H25" s="5">
        <f>SUM(H257:H274)-SUMIF(F257:F274,"*Subtotal:",H257:H274)</f>
        <v>3447.95</v>
      </c>
    </row>
    <row r="26" spans="1:8" ht="12.75">
      <c r="A26" s="39" t="s">
        <v>24</v>
      </c>
      <c r="B26" s="36" t="s">
        <v>13</v>
      </c>
      <c r="C26" s="36" t="s">
        <v>13</v>
      </c>
      <c r="D26" s="36" t="s">
        <v>13</v>
      </c>
      <c r="E26" s="40">
        <f t="shared" si="0"/>
        <v>4861.46</v>
      </c>
      <c r="F26" s="36" t="s">
        <v>13</v>
      </c>
      <c r="G26" s="5">
        <f>0-(SUM(G277:G290)-SUMIF(F277:F290,"*Subtotal:",G277:G290))</f>
        <v>-705.6599999999999</v>
      </c>
      <c r="H26" s="5">
        <f>SUM(H277:H290)-SUMIF(F277:F290,"*Subtotal:",H277:H290)</f>
        <v>4155.8</v>
      </c>
    </row>
    <row r="27" spans="1:8" ht="12.75">
      <c r="A27" s="39" t="s">
        <v>25</v>
      </c>
      <c r="B27" s="36" t="s">
        <v>13</v>
      </c>
      <c r="C27" s="36" t="s">
        <v>13</v>
      </c>
      <c r="D27" s="36" t="s">
        <v>13</v>
      </c>
      <c r="E27" s="40">
        <f t="shared" si="0"/>
        <v>5239.26</v>
      </c>
      <c r="F27" s="36" t="s">
        <v>13</v>
      </c>
      <c r="G27" s="5">
        <f>0-(SUM(G293:G306)-SUMIF(F293:F306,"*Subtotal:",G293:G306))</f>
        <v>-705.6599999999999</v>
      </c>
      <c r="H27" s="5">
        <f>SUM(H293:H306)-SUMIF(F293:F306,"*Subtotal:",H293:H306)</f>
        <v>4533.6</v>
      </c>
    </row>
    <row r="28" spans="1:8" ht="12.75">
      <c r="A28" s="39" t="s">
        <v>26</v>
      </c>
      <c r="B28" s="36" t="s">
        <v>13</v>
      </c>
      <c r="C28" s="36" t="s">
        <v>13</v>
      </c>
      <c r="D28" s="36" t="s">
        <v>13</v>
      </c>
      <c r="E28" s="40">
        <f t="shared" si="0"/>
        <v>4723.16</v>
      </c>
      <c r="F28" s="36" t="s">
        <v>13</v>
      </c>
      <c r="G28" s="5">
        <f>0-(SUM(G309:G322)-SUMIF(F309:F322,"*Subtotal:",G309:G322))</f>
        <v>-705.6599999999999</v>
      </c>
      <c r="H28" s="5">
        <f>SUM(H309:H322)-SUMIF(F309:F322,"*Subtotal:",H309:H322)</f>
        <v>4017.4999999999995</v>
      </c>
    </row>
    <row r="29" spans="1:8" ht="12.75">
      <c r="A29" s="39" t="s">
        <v>27</v>
      </c>
      <c r="B29" s="36" t="s">
        <v>13</v>
      </c>
      <c r="C29" s="36" t="s">
        <v>13</v>
      </c>
      <c r="D29" s="36" t="s">
        <v>13</v>
      </c>
      <c r="E29" s="40">
        <f t="shared" si="0"/>
        <v>5526.66</v>
      </c>
      <c r="F29" s="36" t="s">
        <v>13</v>
      </c>
      <c r="G29" s="5">
        <f>0-(SUM(G325:G338)-SUMIF(F325:F338,"*Subtotal:",G325:G338))</f>
        <v>-705.6599999999999</v>
      </c>
      <c r="H29" s="5">
        <f>SUM(H325:H338)-SUMIF(F325:F338,"*Subtotal:",H325:H338)</f>
        <v>4821</v>
      </c>
    </row>
    <row r="30" spans="1:8" ht="12.75">
      <c r="A30" s="39" t="s">
        <v>28</v>
      </c>
      <c r="B30" s="36" t="s">
        <v>13</v>
      </c>
      <c r="C30" s="36" t="s">
        <v>13</v>
      </c>
      <c r="D30" s="36" t="s">
        <v>13</v>
      </c>
      <c r="E30" s="40">
        <f t="shared" si="0"/>
        <v>5928.41</v>
      </c>
      <c r="F30" s="36" t="s">
        <v>13</v>
      </c>
      <c r="G30" s="5">
        <f>0-(SUM(G341:G354)-SUMIF(F341:F354,"*Subtotal:",G341:G354))</f>
        <v>-705.6599999999999</v>
      </c>
      <c r="H30" s="5">
        <f>SUM(H341:H354)-SUMIF(F341:F354,"*Subtotal:",H341:H354)</f>
        <v>5222.75</v>
      </c>
    </row>
    <row r="31" spans="4:8" ht="12.75">
      <c r="D31" s="11" t="s">
        <v>29</v>
      </c>
      <c r="E31" s="41">
        <f>Price_Quote!H378</f>
        <v>95587.37000000005</v>
      </c>
      <c r="F31" s="41" t="s">
        <v>13</v>
      </c>
      <c r="G31" s="6">
        <f>Price_Quote!H379</f>
        <v>-8539.32</v>
      </c>
      <c r="H31" s="6">
        <f>Price_Quote!H380</f>
        <v>87048.05000000005</v>
      </c>
    </row>
    <row r="32" spans="4:8" ht="12.75">
      <c r="D32" s="12" t="s">
        <v>30</v>
      </c>
      <c r="E32" s="42" t="s">
        <v>13</v>
      </c>
      <c r="F32" s="42" t="s">
        <v>13</v>
      </c>
      <c r="G32" s="42" t="s">
        <v>13</v>
      </c>
      <c r="H32" s="2">
        <f>Price_Quote!H381</f>
        <v>4259.46</v>
      </c>
    </row>
    <row r="33" spans="4:8" ht="12.75">
      <c r="D33" s="12" t="s">
        <v>31</v>
      </c>
      <c r="E33" s="42" t="s">
        <v>13</v>
      </c>
      <c r="F33" s="42" t="s">
        <v>13</v>
      </c>
      <c r="G33" s="42" t="s">
        <v>13</v>
      </c>
      <c r="H33" s="2">
        <f>Price_Quote!H382</f>
        <v>8269.56</v>
      </c>
    </row>
    <row r="34" spans="4:8" ht="12.75">
      <c r="D34" s="43" t="s">
        <v>32</v>
      </c>
      <c r="E34" s="43" t="s">
        <v>13</v>
      </c>
      <c r="F34" s="43" t="s">
        <v>13</v>
      </c>
      <c r="G34" s="43" t="s">
        <v>13</v>
      </c>
      <c r="H34" s="3">
        <f>Price_Quote!H383</f>
        <v>99577.07000000005</v>
      </c>
    </row>
    <row r="36" spans="1:8" ht="12.75">
      <c r="A36" s="21" t="s">
        <v>33</v>
      </c>
      <c r="B36" s="22"/>
      <c r="C36" s="22"/>
      <c r="D36" s="22"/>
      <c r="E36" s="22"/>
      <c r="F36" s="22"/>
      <c r="G36" s="22"/>
      <c r="H36" s="22"/>
    </row>
    <row r="37" spans="1:8" ht="12.75">
      <c r="A37" s="21" t="s">
        <v>34</v>
      </c>
      <c r="B37" s="22"/>
      <c r="C37" s="22"/>
      <c r="D37" s="22"/>
      <c r="E37" s="22"/>
      <c r="F37" s="22"/>
      <c r="G37" s="22"/>
      <c r="H37" s="22"/>
    </row>
    <row r="38" spans="1:8" ht="12.75" customHeight="1">
      <c r="A38" s="22"/>
      <c r="B38" s="22"/>
      <c r="C38" s="22"/>
      <c r="D38" s="22"/>
      <c r="E38" s="22"/>
      <c r="F38" s="22"/>
      <c r="G38" s="22"/>
      <c r="H38" s="22"/>
    </row>
    <row r="39" ht="12.75">
      <c r="A39" s="1" t="s">
        <v>35</v>
      </c>
    </row>
    <row r="40" spans="1:8" ht="12.75">
      <c r="A40" s="28" t="s">
        <v>13</v>
      </c>
      <c r="B40" s="28" t="s">
        <v>13</v>
      </c>
      <c r="C40" s="28" t="s">
        <v>13</v>
      </c>
      <c r="D40" s="28" t="s">
        <v>13</v>
      </c>
      <c r="E40" s="28" t="s">
        <v>13</v>
      </c>
      <c r="F40" s="28" t="s">
        <v>13</v>
      </c>
      <c r="G40" s="28" t="s">
        <v>13</v>
      </c>
      <c r="H40" s="28" t="s">
        <v>13</v>
      </c>
    </row>
    <row r="41" spans="1:8" ht="12.75">
      <c r="A41" s="28" t="s">
        <v>13</v>
      </c>
      <c r="B41" s="22"/>
      <c r="C41" s="22"/>
      <c r="D41" s="22"/>
      <c r="E41" s="22"/>
      <c r="F41" s="22"/>
      <c r="G41" s="22"/>
      <c r="H41" s="28" t="s">
        <v>13</v>
      </c>
    </row>
    <row r="42" spans="1:8" ht="12.75">
      <c r="A42" s="28" t="s">
        <v>13</v>
      </c>
      <c r="B42" s="28" t="s">
        <v>13</v>
      </c>
      <c r="C42" s="28" t="s">
        <v>13</v>
      </c>
      <c r="D42" s="28" t="s">
        <v>13</v>
      </c>
      <c r="E42" s="28" t="s">
        <v>13</v>
      </c>
      <c r="F42" s="28" t="s">
        <v>13</v>
      </c>
      <c r="G42" s="28" t="s">
        <v>13</v>
      </c>
      <c r="H42" s="28" t="s">
        <v>13</v>
      </c>
    </row>
    <row r="48" spans="1:8" ht="12.75">
      <c r="A48" s="24" t="s">
        <v>36</v>
      </c>
      <c r="B48" s="22"/>
      <c r="C48" s="22"/>
      <c r="D48" s="22"/>
      <c r="E48" s="22"/>
      <c r="F48" s="22"/>
      <c r="G48" s="22"/>
      <c r="H48" s="22"/>
    </row>
    <row r="50" spans="1:4" ht="12.75">
      <c r="A50" s="9" t="s">
        <v>37</v>
      </c>
      <c r="D50" s="8" t="s">
        <v>38</v>
      </c>
    </row>
    <row r="51" spans="1:8" ht="12.75">
      <c r="A51" s="25" t="s">
        <v>39</v>
      </c>
      <c r="B51" s="22"/>
      <c r="C51" s="22"/>
      <c r="D51" s="22"/>
      <c r="E51" s="22"/>
      <c r="F51" s="22"/>
      <c r="G51" s="22"/>
      <c r="H51" s="22"/>
    </row>
    <row r="53" spans="1:8" ht="12.75">
      <c r="A53" s="1" t="s">
        <v>40</v>
      </c>
      <c r="B53" s="1" t="s">
        <v>41</v>
      </c>
      <c r="D53" s="7" t="s">
        <v>42</v>
      </c>
      <c r="G53" s="1" t="s">
        <v>43</v>
      </c>
      <c r="H53" s="1" t="s">
        <v>44</v>
      </c>
    </row>
    <row r="54" spans="1:8" ht="12.75">
      <c r="A54" s="1" t="s">
        <v>45</v>
      </c>
      <c r="B54" s="1" t="s">
        <v>46</v>
      </c>
      <c r="D54" s="7" t="s">
        <v>47</v>
      </c>
      <c r="G54" s="1" t="s">
        <v>48</v>
      </c>
      <c r="H54" s="1" t="s">
        <v>49</v>
      </c>
    </row>
    <row r="61" spans="1:8" ht="12.75">
      <c r="A61" s="38" t="s">
        <v>50</v>
      </c>
      <c r="B61" s="38" t="s">
        <v>13</v>
      </c>
      <c r="C61" s="38" t="s">
        <v>13</v>
      </c>
      <c r="D61" s="16" t="s">
        <v>51</v>
      </c>
      <c r="E61" s="16" t="s">
        <v>52</v>
      </c>
      <c r="F61" s="16" t="s">
        <v>53</v>
      </c>
      <c r="G61" s="16" t="s">
        <v>16</v>
      </c>
      <c r="H61" s="16" t="s">
        <v>54</v>
      </c>
    </row>
    <row r="62" spans="1:8" ht="12.75">
      <c r="A62" s="37" t="s">
        <v>18</v>
      </c>
      <c r="B62" s="36" t="s">
        <v>13</v>
      </c>
      <c r="C62" s="36" t="s">
        <v>13</v>
      </c>
      <c r="D62" s="36" t="s">
        <v>13</v>
      </c>
      <c r="E62" s="36" t="s">
        <v>13</v>
      </c>
      <c r="F62" s="36" t="s">
        <v>13</v>
      </c>
      <c r="G62" s="36" t="s">
        <v>13</v>
      </c>
      <c r="H62" s="36" t="s">
        <v>13</v>
      </c>
    </row>
    <row r="63" spans="1:8" ht="12.75">
      <c r="A63" s="35" t="s">
        <v>55</v>
      </c>
      <c r="B63" s="36" t="s">
        <v>13</v>
      </c>
      <c r="C63" s="36" t="s">
        <v>13</v>
      </c>
      <c r="D63" s="36" t="s">
        <v>13</v>
      </c>
      <c r="E63" s="36" t="s">
        <v>13</v>
      </c>
      <c r="F63" s="36" t="s">
        <v>13</v>
      </c>
      <c r="G63" s="36" t="s">
        <v>13</v>
      </c>
      <c r="H63" s="36" t="s">
        <v>13</v>
      </c>
    </row>
    <row r="64" spans="1:8" s="14" customFormat="1" ht="10.5">
      <c r="A64" s="31" t="s">
        <v>56</v>
      </c>
      <c r="B64" s="31" t="s">
        <v>13</v>
      </c>
      <c r="C64" s="31" t="s">
        <v>13</v>
      </c>
      <c r="D64" s="31" t="s">
        <v>57</v>
      </c>
      <c r="E64" s="32">
        <v>70</v>
      </c>
      <c r="F64" s="33">
        <v>84</v>
      </c>
      <c r="G64" s="33">
        <v>0</v>
      </c>
      <c r="H64" s="33">
        <f>PRODUCT(E64,F64)</f>
        <v>5880</v>
      </c>
    </row>
    <row r="65" spans="1:8" ht="12.75">
      <c r="A65" s="31" t="s">
        <v>13</v>
      </c>
      <c r="B65" s="31" t="s">
        <v>13</v>
      </c>
      <c r="C65" s="31" t="s">
        <v>13</v>
      </c>
      <c r="D65" s="31" t="s">
        <v>13</v>
      </c>
      <c r="E65" s="31" t="s">
        <v>13</v>
      </c>
      <c r="F65" s="31" t="s">
        <v>13</v>
      </c>
      <c r="G65" s="31" t="s">
        <v>13</v>
      </c>
      <c r="H65" s="31" t="s">
        <v>13</v>
      </c>
    </row>
    <row r="66" spans="1:8" s="14" customFormat="1" ht="10.5">
      <c r="A66" s="31" t="s">
        <v>58</v>
      </c>
      <c r="B66" s="31" t="s">
        <v>13</v>
      </c>
      <c r="C66" s="31" t="s">
        <v>13</v>
      </c>
      <c r="D66" s="31" t="s">
        <v>59</v>
      </c>
      <c r="E66" s="32">
        <v>1</v>
      </c>
      <c r="F66" s="33">
        <v>182.76</v>
      </c>
      <c r="G66" s="33">
        <f>PRODUCT(E66,F66)</f>
        <v>182.76</v>
      </c>
      <c r="H66" s="34" t="s">
        <v>60</v>
      </c>
    </row>
    <row r="67" spans="1:8" ht="12.75">
      <c r="A67" s="31" t="s">
        <v>13</v>
      </c>
      <c r="B67" s="31" t="s">
        <v>13</v>
      </c>
      <c r="C67" s="31" t="s">
        <v>13</v>
      </c>
      <c r="D67" s="31" t="s">
        <v>13</v>
      </c>
      <c r="E67" s="31" t="s">
        <v>13</v>
      </c>
      <c r="F67" s="31" t="s">
        <v>13</v>
      </c>
      <c r="G67" s="31" t="s">
        <v>13</v>
      </c>
      <c r="H67" s="31" t="s">
        <v>13</v>
      </c>
    </row>
    <row r="68" spans="1:8" s="14" customFormat="1" ht="10.5">
      <c r="A68" s="31" t="s">
        <v>61</v>
      </c>
      <c r="B68" s="31" t="s">
        <v>13</v>
      </c>
      <c r="C68" s="31" t="s">
        <v>13</v>
      </c>
      <c r="D68" s="31" t="s">
        <v>62</v>
      </c>
      <c r="E68" s="32">
        <v>1</v>
      </c>
      <c r="F68" s="33">
        <v>102.99</v>
      </c>
      <c r="G68" s="33">
        <f>PRODUCT(E68,F68)</f>
        <v>102.99</v>
      </c>
      <c r="H68" s="34" t="s">
        <v>60</v>
      </c>
    </row>
    <row r="69" spans="1:8" ht="12.75">
      <c r="A69" s="31" t="s">
        <v>13</v>
      </c>
      <c r="B69" s="31" t="s">
        <v>13</v>
      </c>
      <c r="C69" s="31" t="s">
        <v>13</v>
      </c>
      <c r="D69" s="31" t="s">
        <v>13</v>
      </c>
      <c r="E69" s="31" t="s">
        <v>13</v>
      </c>
      <c r="F69" s="31" t="s">
        <v>13</v>
      </c>
      <c r="G69" s="31" t="s">
        <v>13</v>
      </c>
      <c r="H69" s="31" t="s">
        <v>13</v>
      </c>
    </row>
    <row r="70" spans="6:8" ht="12.75">
      <c r="F70" s="10" t="s">
        <v>63</v>
      </c>
      <c r="G70" s="4">
        <f>SUM(G63:G69)-SUMIF(F63:F69,"*Subtotal:",G63:G69)</f>
        <v>285.75</v>
      </c>
      <c r="H70" s="4">
        <f>SUM(H63:H69)-SUMIF(F63:F69,"*Subtotal:",H63:H69)</f>
        <v>5880</v>
      </c>
    </row>
    <row r="71" spans="1:8" ht="12.75">
      <c r="A71" s="35" t="s">
        <v>64</v>
      </c>
      <c r="B71" s="36" t="s">
        <v>13</v>
      </c>
      <c r="C71" s="36" t="s">
        <v>13</v>
      </c>
      <c r="D71" s="36" t="s">
        <v>13</v>
      </c>
      <c r="E71" s="36" t="s">
        <v>13</v>
      </c>
      <c r="F71" s="36" t="s">
        <v>13</v>
      </c>
      <c r="G71" s="36" t="s">
        <v>13</v>
      </c>
      <c r="H71" s="36" t="s">
        <v>13</v>
      </c>
    </row>
    <row r="72" spans="1:8" s="14" customFormat="1" ht="10.5">
      <c r="A72" s="31" t="s">
        <v>65</v>
      </c>
      <c r="B72" s="31" t="s">
        <v>13</v>
      </c>
      <c r="C72" s="31" t="s">
        <v>13</v>
      </c>
      <c r="D72" s="31" t="s">
        <v>66</v>
      </c>
      <c r="E72" s="32">
        <v>65</v>
      </c>
      <c r="F72" s="33">
        <v>84</v>
      </c>
      <c r="G72" s="33">
        <v>0</v>
      </c>
      <c r="H72" s="33">
        <f>PRODUCT(E72,F72)</f>
        <v>5460</v>
      </c>
    </row>
    <row r="73" spans="1:8" ht="12.75">
      <c r="A73" s="31" t="s">
        <v>13</v>
      </c>
      <c r="B73" s="31" t="s">
        <v>13</v>
      </c>
      <c r="C73" s="31" t="s">
        <v>13</v>
      </c>
      <c r="D73" s="31" t="s">
        <v>13</v>
      </c>
      <c r="E73" s="31" t="s">
        <v>13</v>
      </c>
      <c r="F73" s="31" t="s">
        <v>13</v>
      </c>
      <c r="G73" s="31" t="s">
        <v>13</v>
      </c>
      <c r="H73" s="31" t="s">
        <v>13</v>
      </c>
    </row>
    <row r="74" spans="1:8" s="14" customFormat="1" ht="10.5">
      <c r="A74" s="31" t="s">
        <v>67</v>
      </c>
      <c r="B74" s="31" t="s">
        <v>13</v>
      </c>
      <c r="C74" s="31" t="s">
        <v>13</v>
      </c>
      <c r="D74" s="31" t="s">
        <v>68</v>
      </c>
      <c r="E74" s="32">
        <v>1</v>
      </c>
      <c r="F74" s="33">
        <v>182.76</v>
      </c>
      <c r="G74" s="33">
        <f>PRODUCT(E74,F74)</f>
        <v>182.76</v>
      </c>
      <c r="H74" s="34" t="s">
        <v>60</v>
      </c>
    </row>
    <row r="75" spans="1:8" ht="12.75">
      <c r="A75" s="31" t="s">
        <v>13</v>
      </c>
      <c r="B75" s="31" t="s">
        <v>13</v>
      </c>
      <c r="C75" s="31" t="s">
        <v>13</v>
      </c>
      <c r="D75" s="31" t="s">
        <v>13</v>
      </c>
      <c r="E75" s="31" t="s">
        <v>13</v>
      </c>
      <c r="F75" s="31" t="s">
        <v>13</v>
      </c>
      <c r="G75" s="31" t="s">
        <v>13</v>
      </c>
      <c r="H75" s="31" t="s">
        <v>13</v>
      </c>
    </row>
    <row r="76" spans="1:8" s="14" customFormat="1" ht="10.5">
      <c r="A76" s="31" t="s">
        <v>69</v>
      </c>
      <c r="B76" s="31" t="s">
        <v>13</v>
      </c>
      <c r="C76" s="31" t="s">
        <v>13</v>
      </c>
      <c r="D76" s="31" t="s">
        <v>70</v>
      </c>
      <c r="E76" s="32">
        <v>1</v>
      </c>
      <c r="F76" s="33">
        <v>102.99</v>
      </c>
      <c r="G76" s="33">
        <f>PRODUCT(E76,F76)</f>
        <v>102.99</v>
      </c>
      <c r="H76" s="34" t="s">
        <v>60</v>
      </c>
    </row>
    <row r="77" spans="1:8" ht="12.75">
      <c r="A77" s="31" t="s">
        <v>13</v>
      </c>
      <c r="B77" s="31" t="s">
        <v>13</v>
      </c>
      <c r="C77" s="31" t="s">
        <v>13</v>
      </c>
      <c r="D77" s="31" t="s">
        <v>13</v>
      </c>
      <c r="E77" s="31" t="s">
        <v>13</v>
      </c>
      <c r="F77" s="31" t="s">
        <v>13</v>
      </c>
      <c r="G77" s="31" t="s">
        <v>13</v>
      </c>
      <c r="H77" s="31" t="s">
        <v>13</v>
      </c>
    </row>
    <row r="78" spans="6:8" ht="12.75">
      <c r="F78" s="10" t="s">
        <v>71</v>
      </c>
      <c r="G78" s="4">
        <f>SUM(G71:G77)-SUMIF(F71:F77,"*Subtotal:",G71:G77)</f>
        <v>285.75</v>
      </c>
      <c r="H78" s="4">
        <f>SUM(H71:H77)-SUMIF(F71:F77,"*Subtotal:",H71:H77)</f>
        <v>5460</v>
      </c>
    </row>
    <row r="79" spans="1:8" ht="12.75">
      <c r="A79" s="35" t="s">
        <v>72</v>
      </c>
      <c r="B79" s="36" t="s">
        <v>13</v>
      </c>
      <c r="C79" s="36" t="s">
        <v>13</v>
      </c>
      <c r="D79" s="36" t="s">
        <v>13</v>
      </c>
      <c r="E79" s="36" t="s">
        <v>13</v>
      </c>
      <c r="F79" s="36" t="s">
        <v>13</v>
      </c>
      <c r="G79" s="36" t="s">
        <v>13</v>
      </c>
      <c r="H79" s="36" t="s">
        <v>13</v>
      </c>
    </row>
    <row r="80" spans="1:8" s="14" customFormat="1" ht="10.5">
      <c r="A80" s="31" t="s">
        <v>73</v>
      </c>
      <c r="B80" s="31" t="s">
        <v>13</v>
      </c>
      <c r="C80" s="31" t="s">
        <v>13</v>
      </c>
      <c r="D80" s="31" t="s">
        <v>74</v>
      </c>
      <c r="E80" s="32">
        <v>80</v>
      </c>
      <c r="F80" s="33">
        <v>84</v>
      </c>
      <c r="G80" s="33">
        <v>0</v>
      </c>
      <c r="H80" s="33">
        <f>PRODUCT(E80,F80)</f>
        <v>6720</v>
      </c>
    </row>
    <row r="81" spans="1:8" ht="12.75">
      <c r="A81" s="31" t="s">
        <v>13</v>
      </c>
      <c r="B81" s="31" t="s">
        <v>13</v>
      </c>
      <c r="C81" s="31" t="s">
        <v>13</v>
      </c>
      <c r="D81" s="31" t="s">
        <v>13</v>
      </c>
      <c r="E81" s="31" t="s">
        <v>13</v>
      </c>
      <c r="F81" s="31" t="s">
        <v>13</v>
      </c>
      <c r="G81" s="31" t="s">
        <v>13</v>
      </c>
      <c r="H81" s="31" t="s">
        <v>13</v>
      </c>
    </row>
    <row r="82" spans="1:8" s="14" customFormat="1" ht="10.5">
      <c r="A82" s="31" t="s">
        <v>75</v>
      </c>
      <c r="B82" s="31" t="s">
        <v>13</v>
      </c>
      <c r="C82" s="31" t="s">
        <v>13</v>
      </c>
      <c r="D82" s="31" t="s">
        <v>76</v>
      </c>
      <c r="E82" s="32">
        <v>1</v>
      </c>
      <c r="F82" s="33">
        <v>182.76</v>
      </c>
      <c r="G82" s="33">
        <f>PRODUCT(E82,F82)</f>
        <v>182.76</v>
      </c>
      <c r="H82" s="34" t="s">
        <v>60</v>
      </c>
    </row>
    <row r="83" spans="1:8" ht="12.75">
      <c r="A83" s="31" t="s">
        <v>13</v>
      </c>
      <c r="B83" s="31" t="s">
        <v>13</v>
      </c>
      <c r="C83" s="31" t="s">
        <v>13</v>
      </c>
      <c r="D83" s="31" t="s">
        <v>13</v>
      </c>
      <c r="E83" s="31" t="s">
        <v>13</v>
      </c>
      <c r="F83" s="31" t="s">
        <v>13</v>
      </c>
      <c r="G83" s="31" t="s">
        <v>13</v>
      </c>
      <c r="H83" s="31" t="s">
        <v>13</v>
      </c>
    </row>
    <row r="84" spans="1:8" s="14" customFormat="1" ht="10.5">
      <c r="A84" s="31" t="s">
        <v>77</v>
      </c>
      <c r="B84" s="31" t="s">
        <v>13</v>
      </c>
      <c r="C84" s="31" t="s">
        <v>13</v>
      </c>
      <c r="D84" s="31" t="s">
        <v>78</v>
      </c>
      <c r="E84" s="32">
        <v>1</v>
      </c>
      <c r="F84" s="33">
        <v>102.99</v>
      </c>
      <c r="G84" s="33">
        <f>PRODUCT(E84,F84)</f>
        <v>102.99</v>
      </c>
      <c r="H84" s="34" t="s">
        <v>60</v>
      </c>
    </row>
    <row r="85" spans="1:8" ht="12.75">
      <c r="A85" s="31" t="s">
        <v>13</v>
      </c>
      <c r="B85" s="31" t="s">
        <v>13</v>
      </c>
      <c r="C85" s="31" t="s">
        <v>13</v>
      </c>
      <c r="D85" s="31" t="s">
        <v>13</v>
      </c>
      <c r="E85" s="31" t="s">
        <v>13</v>
      </c>
      <c r="F85" s="31" t="s">
        <v>13</v>
      </c>
      <c r="G85" s="31" t="s">
        <v>13</v>
      </c>
      <c r="H85" s="31" t="s">
        <v>13</v>
      </c>
    </row>
    <row r="86" spans="6:8" ht="12.75">
      <c r="F86" s="10" t="s">
        <v>79</v>
      </c>
      <c r="G86" s="4">
        <f>SUM(G79:G85)-SUMIF(F79:F85,"*Subtotal:",G79:G85)</f>
        <v>285.75</v>
      </c>
      <c r="H86" s="4">
        <f>SUM(H79:H85)-SUMIF(F79:F85,"*Subtotal:",H79:H85)</f>
        <v>6720</v>
      </c>
    </row>
    <row r="87" spans="1:8" ht="12.75">
      <c r="A87" s="35" t="s">
        <v>80</v>
      </c>
      <c r="B87" s="36" t="s">
        <v>13</v>
      </c>
      <c r="C87" s="36" t="s">
        <v>13</v>
      </c>
      <c r="D87" s="36" t="s">
        <v>13</v>
      </c>
      <c r="E87" s="36" t="s">
        <v>13</v>
      </c>
      <c r="F87" s="36" t="s">
        <v>13</v>
      </c>
      <c r="G87" s="36" t="s">
        <v>13</v>
      </c>
      <c r="H87" s="36" t="s">
        <v>13</v>
      </c>
    </row>
    <row r="88" spans="1:8" s="14" customFormat="1" ht="10.5">
      <c r="A88" s="31" t="s">
        <v>81</v>
      </c>
      <c r="B88" s="31" t="s">
        <v>13</v>
      </c>
      <c r="C88" s="31" t="s">
        <v>13</v>
      </c>
      <c r="D88" s="31" t="s">
        <v>82</v>
      </c>
      <c r="E88" s="32">
        <v>80</v>
      </c>
      <c r="F88" s="33">
        <v>84</v>
      </c>
      <c r="G88" s="33">
        <v>0</v>
      </c>
      <c r="H88" s="33">
        <f>PRODUCT(E88,F88)</f>
        <v>6720</v>
      </c>
    </row>
    <row r="89" spans="1:8" ht="12.75">
      <c r="A89" s="31" t="s">
        <v>13</v>
      </c>
      <c r="B89" s="31" t="s">
        <v>13</v>
      </c>
      <c r="C89" s="31" t="s">
        <v>13</v>
      </c>
      <c r="D89" s="31" t="s">
        <v>13</v>
      </c>
      <c r="E89" s="31" t="s">
        <v>13</v>
      </c>
      <c r="F89" s="31" t="s">
        <v>13</v>
      </c>
      <c r="G89" s="31" t="s">
        <v>13</v>
      </c>
      <c r="H89" s="31" t="s">
        <v>13</v>
      </c>
    </row>
    <row r="90" spans="1:8" s="14" customFormat="1" ht="10.5">
      <c r="A90" s="31" t="s">
        <v>83</v>
      </c>
      <c r="B90" s="31" t="s">
        <v>13</v>
      </c>
      <c r="C90" s="31" t="s">
        <v>13</v>
      </c>
      <c r="D90" s="31" t="s">
        <v>84</v>
      </c>
      <c r="E90" s="32">
        <v>1</v>
      </c>
      <c r="F90" s="33">
        <v>182.76</v>
      </c>
      <c r="G90" s="33">
        <f>PRODUCT(E90,F90)</f>
        <v>182.76</v>
      </c>
      <c r="H90" s="34" t="s">
        <v>60</v>
      </c>
    </row>
    <row r="91" spans="1:8" ht="12.75">
      <c r="A91" s="31" t="s">
        <v>13</v>
      </c>
      <c r="B91" s="31" t="s">
        <v>13</v>
      </c>
      <c r="C91" s="31" t="s">
        <v>13</v>
      </c>
      <c r="D91" s="31" t="s">
        <v>13</v>
      </c>
      <c r="E91" s="31" t="s">
        <v>13</v>
      </c>
      <c r="F91" s="31" t="s">
        <v>13</v>
      </c>
      <c r="G91" s="31" t="s">
        <v>13</v>
      </c>
      <c r="H91" s="31" t="s">
        <v>13</v>
      </c>
    </row>
    <row r="92" spans="1:8" s="14" customFormat="1" ht="10.5">
      <c r="A92" s="31" t="s">
        <v>85</v>
      </c>
      <c r="B92" s="31" t="s">
        <v>13</v>
      </c>
      <c r="C92" s="31" t="s">
        <v>13</v>
      </c>
      <c r="D92" s="31" t="s">
        <v>86</v>
      </c>
      <c r="E92" s="32">
        <v>1</v>
      </c>
      <c r="F92" s="33">
        <v>102.99</v>
      </c>
      <c r="G92" s="33">
        <f>PRODUCT(E92,F92)</f>
        <v>102.99</v>
      </c>
      <c r="H92" s="34" t="s">
        <v>60</v>
      </c>
    </row>
    <row r="93" spans="1:8" ht="12.75">
      <c r="A93" s="31" t="s">
        <v>13</v>
      </c>
      <c r="B93" s="31" t="s">
        <v>13</v>
      </c>
      <c r="C93" s="31" t="s">
        <v>13</v>
      </c>
      <c r="D93" s="31" t="s">
        <v>13</v>
      </c>
      <c r="E93" s="31" t="s">
        <v>13</v>
      </c>
      <c r="F93" s="31" t="s">
        <v>13</v>
      </c>
      <c r="G93" s="31" t="s">
        <v>13</v>
      </c>
      <c r="H93" s="31" t="s">
        <v>13</v>
      </c>
    </row>
    <row r="94" spans="6:8" ht="12.75">
      <c r="F94" s="10" t="s">
        <v>87</v>
      </c>
      <c r="G94" s="4">
        <f>SUM(G87:G93)-SUMIF(F87:F93,"*Subtotal:",G87:G93)</f>
        <v>285.75</v>
      </c>
      <c r="H94" s="4">
        <f>SUM(H87:H93)-SUMIF(F87:F93,"*Subtotal:",H87:H93)</f>
        <v>6720</v>
      </c>
    </row>
    <row r="95" spans="1:8" ht="12.75">
      <c r="A95" s="35" t="s">
        <v>88</v>
      </c>
      <c r="B95" s="36" t="s">
        <v>13</v>
      </c>
      <c r="C95" s="36" t="s">
        <v>13</v>
      </c>
      <c r="D95" s="36" t="s">
        <v>13</v>
      </c>
      <c r="E95" s="36" t="s">
        <v>13</v>
      </c>
      <c r="F95" s="36" t="s">
        <v>13</v>
      </c>
      <c r="G95" s="36" t="s">
        <v>13</v>
      </c>
      <c r="H95" s="36" t="s">
        <v>13</v>
      </c>
    </row>
    <row r="96" spans="1:8" s="14" customFormat="1" ht="10.5">
      <c r="A96" s="31" t="s">
        <v>89</v>
      </c>
      <c r="B96" s="31" t="s">
        <v>13</v>
      </c>
      <c r="C96" s="31" t="s">
        <v>13</v>
      </c>
      <c r="D96" s="31" t="s">
        <v>90</v>
      </c>
      <c r="E96" s="32">
        <v>50</v>
      </c>
      <c r="F96" s="33">
        <v>84</v>
      </c>
      <c r="G96" s="33">
        <v>0</v>
      </c>
      <c r="H96" s="33">
        <f>PRODUCT(E96,F96)</f>
        <v>4200</v>
      </c>
    </row>
    <row r="97" spans="1:8" ht="12.75">
      <c r="A97" s="31" t="s">
        <v>13</v>
      </c>
      <c r="B97" s="31" t="s">
        <v>13</v>
      </c>
      <c r="C97" s="31" t="s">
        <v>13</v>
      </c>
      <c r="D97" s="31" t="s">
        <v>13</v>
      </c>
      <c r="E97" s="31" t="s">
        <v>13</v>
      </c>
      <c r="F97" s="31" t="s">
        <v>13</v>
      </c>
      <c r="G97" s="31" t="s">
        <v>13</v>
      </c>
      <c r="H97" s="31" t="s">
        <v>13</v>
      </c>
    </row>
    <row r="98" spans="1:8" s="14" customFormat="1" ht="10.5">
      <c r="A98" s="31" t="s">
        <v>91</v>
      </c>
      <c r="B98" s="31" t="s">
        <v>13</v>
      </c>
      <c r="C98" s="31" t="s">
        <v>13</v>
      </c>
      <c r="D98" s="31" t="s">
        <v>92</v>
      </c>
      <c r="E98" s="32">
        <v>1</v>
      </c>
      <c r="F98" s="33">
        <v>182.76</v>
      </c>
      <c r="G98" s="33">
        <f>PRODUCT(E98,F98)</f>
        <v>182.76</v>
      </c>
      <c r="H98" s="34" t="s">
        <v>60</v>
      </c>
    </row>
    <row r="99" spans="1:8" ht="12.75">
      <c r="A99" s="31" t="s">
        <v>13</v>
      </c>
      <c r="B99" s="31" t="s">
        <v>13</v>
      </c>
      <c r="C99" s="31" t="s">
        <v>13</v>
      </c>
      <c r="D99" s="31" t="s">
        <v>13</v>
      </c>
      <c r="E99" s="31" t="s">
        <v>13</v>
      </c>
      <c r="F99" s="31" t="s">
        <v>13</v>
      </c>
      <c r="G99" s="31" t="s">
        <v>13</v>
      </c>
      <c r="H99" s="31" t="s">
        <v>13</v>
      </c>
    </row>
    <row r="100" spans="1:8" s="14" customFormat="1" ht="10.5">
      <c r="A100" s="31" t="s">
        <v>93</v>
      </c>
      <c r="B100" s="31" t="s">
        <v>13</v>
      </c>
      <c r="C100" s="31" t="s">
        <v>13</v>
      </c>
      <c r="D100" s="31" t="s">
        <v>94</v>
      </c>
      <c r="E100" s="32">
        <v>1</v>
      </c>
      <c r="F100" s="33">
        <v>102.99</v>
      </c>
      <c r="G100" s="33">
        <f>PRODUCT(E100,F100)</f>
        <v>102.99</v>
      </c>
      <c r="H100" s="34" t="s">
        <v>60</v>
      </c>
    </row>
    <row r="101" spans="1:8" ht="12.75">
      <c r="A101" s="31" t="s">
        <v>13</v>
      </c>
      <c r="B101" s="31" t="s">
        <v>13</v>
      </c>
      <c r="C101" s="31" t="s">
        <v>13</v>
      </c>
      <c r="D101" s="31" t="s">
        <v>13</v>
      </c>
      <c r="E101" s="31" t="s">
        <v>13</v>
      </c>
      <c r="F101" s="31" t="s">
        <v>13</v>
      </c>
      <c r="G101" s="31" t="s">
        <v>13</v>
      </c>
      <c r="H101" s="31" t="s">
        <v>13</v>
      </c>
    </row>
    <row r="102" spans="6:8" ht="12.75">
      <c r="F102" s="10" t="s">
        <v>95</v>
      </c>
      <c r="G102" s="4">
        <f>SUM(G95:G101)-SUMIF(F95:F101,"*Subtotal:",G95:G101)</f>
        <v>285.75</v>
      </c>
      <c r="H102" s="4">
        <f>SUM(H95:H101)-SUMIF(F95:F101,"*Subtotal:",H95:H101)</f>
        <v>4200</v>
      </c>
    </row>
    <row r="103" spans="1:8" ht="12.75">
      <c r="A103" s="35" t="s">
        <v>96</v>
      </c>
      <c r="B103" s="36" t="s">
        <v>13</v>
      </c>
      <c r="C103" s="36" t="s">
        <v>13</v>
      </c>
      <c r="D103" s="36" t="s">
        <v>13</v>
      </c>
      <c r="E103" s="36" t="s">
        <v>13</v>
      </c>
      <c r="F103" s="36" t="s">
        <v>13</v>
      </c>
      <c r="G103" s="36" t="s">
        <v>13</v>
      </c>
      <c r="H103" s="36" t="s">
        <v>13</v>
      </c>
    </row>
    <row r="104" spans="1:8" s="14" customFormat="1" ht="10.5">
      <c r="A104" s="31" t="s">
        <v>97</v>
      </c>
      <c r="B104" s="31" t="s">
        <v>13</v>
      </c>
      <c r="C104" s="31" t="s">
        <v>13</v>
      </c>
      <c r="D104" s="31" t="s">
        <v>98</v>
      </c>
      <c r="E104" s="32">
        <v>60</v>
      </c>
      <c r="F104" s="33">
        <v>84</v>
      </c>
      <c r="G104" s="33">
        <v>0</v>
      </c>
      <c r="H104" s="33">
        <f>PRODUCT(E104,F104)</f>
        <v>5040</v>
      </c>
    </row>
    <row r="105" spans="1:8" ht="12.75">
      <c r="A105" s="31" t="s">
        <v>13</v>
      </c>
      <c r="B105" s="31" t="s">
        <v>13</v>
      </c>
      <c r="C105" s="31" t="s">
        <v>13</v>
      </c>
      <c r="D105" s="31" t="s">
        <v>13</v>
      </c>
      <c r="E105" s="31" t="s">
        <v>13</v>
      </c>
      <c r="F105" s="31" t="s">
        <v>13</v>
      </c>
      <c r="G105" s="31" t="s">
        <v>13</v>
      </c>
      <c r="H105" s="31" t="s">
        <v>13</v>
      </c>
    </row>
    <row r="106" spans="1:8" s="14" customFormat="1" ht="10.5">
      <c r="A106" s="31" t="s">
        <v>99</v>
      </c>
      <c r="B106" s="31" t="s">
        <v>13</v>
      </c>
      <c r="C106" s="31" t="s">
        <v>13</v>
      </c>
      <c r="D106" s="31" t="s">
        <v>100</v>
      </c>
      <c r="E106" s="32">
        <v>1</v>
      </c>
      <c r="F106" s="33">
        <v>182.76</v>
      </c>
      <c r="G106" s="33">
        <f>PRODUCT(E106,F106)</f>
        <v>182.76</v>
      </c>
      <c r="H106" s="34" t="s">
        <v>60</v>
      </c>
    </row>
    <row r="107" spans="1:8" ht="12.75">
      <c r="A107" s="31" t="s">
        <v>13</v>
      </c>
      <c r="B107" s="31" t="s">
        <v>13</v>
      </c>
      <c r="C107" s="31" t="s">
        <v>13</v>
      </c>
      <c r="D107" s="31" t="s">
        <v>13</v>
      </c>
      <c r="E107" s="31" t="s">
        <v>13</v>
      </c>
      <c r="F107" s="31" t="s">
        <v>13</v>
      </c>
      <c r="G107" s="31" t="s">
        <v>13</v>
      </c>
      <c r="H107" s="31" t="s">
        <v>13</v>
      </c>
    </row>
    <row r="108" spans="1:8" s="14" customFormat="1" ht="10.5">
      <c r="A108" s="31" t="s">
        <v>101</v>
      </c>
      <c r="B108" s="31" t="s">
        <v>13</v>
      </c>
      <c r="C108" s="31" t="s">
        <v>13</v>
      </c>
      <c r="D108" s="31" t="s">
        <v>102</v>
      </c>
      <c r="E108" s="32">
        <v>1</v>
      </c>
      <c r="F108" s="33">
        <v>102.99</v>
      </c>
      <c r="G108" s="33">
        <f>PRODUCT(E108,F108)</f>
        <v>102.99</v>
      </c>
      <c r="H108" s="34" t="s">
        <v>60</v>
      </c>
    </row>
    <row r="109" spans="1:8" ht="12.75">
      <c r="A109" s="31" t="s">
        <v>13</v>
      </c>
      <c r="B109" s="31" t="s">
        <v>13</v>
      </c>
      <c r="C109" s="31" t="s">
        <v>13</v>
      </c>
      <c r="D109" s="31" t="s">
        <v>13</v>
      </c>
      <c r="E109" s="31" t="s">
        <v>13</v>
      </c>
      <c r="F109" s="31" t="s">
        <v>13</v>
      </c>
      <c r="G109" s="31" t="s">
        <v>13</v>
      </c>
      <c r="H109" s="31" t="s">
        <v>13</v>
      </c>
    </row>
    <row r="110" spans="6:8" ht="12.75">
      <c r="F110" s="10" t="s">
        <v>103</v>
      </c>
      <c r="G110" s="4">
        <f>SUM(G103:G109)-SUMIF(F103:F109,"*Subtotal:",G103:G109)</f>
        <v>285.75</v>
      </c>
      <c r="H110" s="4">
        <f>SUM(H103:H109)-SUMIF(F103:F109,"*Subtotal:",H103:H109)</f>
        <v>5040</v>
      </c>
    </row>
    <row r="111" spans="1:8" ht="12.75">
      <c r="A111" s="35" t="s">
        <v>104</v>
      </c>
      <c r="B111" s="36" t="s">
        <v>13</v>
      </c>
      <c r="C111" s="36" t="s">
        <v>13</v>
      </c>
      <c r="D111" s="36" t="s">
        <v>13</v>
      </c>
      <c r="E111" s="36" t="s">
        <v>13</v>
      </c>
      <c r="F111" s="36" t="s">
        <v>13</v>
      </c>
      <c r="G111" s="36" t="s">
        <v>13</v>
      </c>
      <c r="H111" s="36" t="s">
        <v>13</v>
      </c>
    </row>
    <row r="112" spans="1:8" s="14" customFormat="1" ht="10.5">
      <c r="A112" s="31" t="s">
        <v>105</v>
      </c>
      <c r="B112" s="31" t="s">
        <v>13</v>
      </c>
      <c r="C112" s="31" t="s">
        <v>13</v>
      </c>
      <c r="D112" s="31" t="s">
        <v>106</v>
      </c>
      <c r="E112" s="32">
        <v>60</v>
      </c>
      <c r="F112" s="33">
        <v>84</v>
      </c>
      <c r="G112" s="33">
        <v>0</v>
      </c>
      <c r="H112" s="33">
        <f>PRODUCT(E112,F112)</f>
        <v>5040</v>
      </c>
    </row>
    <row r="113" spans="1:8" ht="12.75">
      <c r="A113" s="31" t="s">
        <v>13</v>
      </c>
      <c r="B113" s="31" t="s">
        <v>13</v>
      </c>
      <c r="C113" s="31" t="s">
        <v>13</v>
      </c>
      <c r="D113" s="31" t="s">
        <v>13</v>
      </c>
      <c r="E113" s="31" t="s">
        <v>13</v>
      </c>
      <c r="F113" s="31" t="s">
        <v>13</v>
      </c>
      <c r="G113" s="31" t="s">
        <v>13</v>
      </c>
      <c r="H113" s="31" t="s">
        <v>13</v>
      </c>
    </row>
    <row r="114" spans="1:8" s="14" customFormat="1" ht="10.5">
      <c r="A114" s="31" t="s">
        <v>107</v>
      </c>
      <c r="B114" s="31" t="s">
        <v>13</v>
      </c>
      <c r="C114" s="31" t="s">
        <v>13</v>
      </c>
      <c r="D114" s="31" t="s">
        <v>108</v>
      </c>
      <c r="E114" s="32">
        <v>1</v>
      </c>
      <c r="F114" s="33">
        <v>182.76</v>
      </c>
      <c r="G114" s="33">
        <f>PRODUCT(E114,F114)</f>
        <v>182.76</v>
      </c>
      <c r="H114" s="34" t="s">
        <v>60</v>
      </c>
    </row>
    <row r="115" spans="1:8" ht="12.75">
      <c r="A115" s="31" t="s">
        <v>13</v>
      </c>
      <c r="B115" s="31" t="s">
        <v>13</v>
      </c>
      <c r="C115" s="31" t="s">
        <v>13</v>
      </c>
      <c r="D115" s="31" t="s">
        <v>13</v>
      </c>
      <c r="E115" s="31" t="s">
        <v>13</v>
      </c>
      <c r="F115" s="31" t="s">
        <v>13</v>
      </c>
      <c r="G115" s="31" t="s">
        <v>13</v>
      </c>
      <c r="H115" s="31" t="s">
        <v>13</v>
      </c>
    </row>
    <row r="116" spans="1:8" s="14" customFormat="1" ht="10.5">
      <c r="A116" s="31" t="s">
        <v>109</v>
      </c>
      <c r="B116" s="31" t="s">
        <v>13</v>
      </c>
      <c r="C116" s="31" t="s">
        <v>13</v>
      </c>
      <c r="D116" s="31" t="s">
        <v>110</v>
      </c>
      <c r="E116" s="32">
        <v>1</v>
      </c>
      <c r="F116" s="33">
        <v>102.99</v>
      </c>
      <c r="G116" s="33">
        <f>PRODUCT(E116,F116)</f>
        <v>102.99</v>
      </c>
      <c r="H116" s="34" t="s">
        <v>60</v>
      </c>
    </row>
    <row r="117" spans="1:8" ht="12.75">
      <c r="A117" s="31" t="s">
        <v>13</v>
      </c>
      <c r="B117" s="31" t="s">
        <v>13</v>
      </c>
      <c r="C117" s="31" t="s">
        <v>13</v>
      </c>
      <c r="D117" s="31" t="s">
        <v>13</v>
      </c>
      <c r="E117" s="31" t="s">
        <v>13</v>
      </c>
      <c r="F117" s="31" t="s">
        <v>13</v>
      </c>
      <c r="G117" s="31" t="s">
        <v>13</v>
      </c>
      <c r="H117" s="31" t="s">
        <v>13</v>
      </c>
    </row>
    <row r="118" spans="6:8" ht="12.75">
      <c r="F118" s="10" t="s">
        <v>111</v>
      </c>
      <c r="G118" s="4">
        <f>SUM(G111:G117)-SUMIF(F111:F117,"*Subtotal:",G111:G117)</f>
        <v>285.75</v>
      </c>
      <c r="H118" s="4">
        <f>SUM(H111:H117)-SUMIF(F111:F117,"*Subtotal:",H111:H117)</f>
        <v>5040</v>
      </c>
    </row>
    <row r="119" spans="6:8" ht="12.75">
      <c r="F119" s="10" t="s">
        <v>112</v>
      </c>
      <c r="G119" s="4">
        <f>SUM(G62:G118)-SUMIF(F62:F118,"*Subtotal:",G62:G118)</f>
        <v>2000.25</v>
      </c>
      <c r="H119" s="4">
        <f>SUM(H62:H118)-SUMIF(F62:F118,"*Subtotal:",H62:H118)</f>
        <v>39060</v>
      </c>
    </row>
    <row r="140" spans="1:8" ht="12.75">
      <c r="A140" s="24" t="s">
        <v>36</v>
      </c>
      <c r="B140" s="22"/>
      <c r="C140" s="22"/>
      <c r="D140" s="22"/>
      <c r="E140" s="22"/>
      <c r="F140" s="22"/>
      <c r="G140" s="22"/>
      <c r="H140" s="22"/>
    </row>
    <row r="142" spans="1:4" ht="12.75">
      <c r="A142" s="9" t="s">
        <v>37</v>
      </c>
      <c r="D142" s="8" t="s">
        <v>38</v>
      </c>
    </row>
    <row r="143" spans="1:8" ht="12.75">
      <c r="A143" s="25" t="s">
        <v>39</v>
      </c>
      <c r="B143" s="22"/>
      <c r="C143" s="22"/>
      <c r="D143" s="22"/>
      <c r="E143" s="22"/>
      <c r="F143" s="22"/>
      <c r="G143" s="22"/>
      <c r="H143" s="22"/>
    </row>
    <row r="145" spans="1:8" ht="12.75">
      <c r="A145" s="1" t="s">
        <v>40</v>
      </c>
      <c r="B145" s="1" t="s">
        <v>41</v>
      </c>
      <c r="D145" s="7" t="s">
        <v>42</v>
      </c>
      <c r="G145" s="1" t="s">
        <v>43</v>
      </c>
      <c r="H145" s="1" t="s">
        <v>44</v>
      </c>
    </row>
    <row r="146" spans="1:8" ht="12.75">
      <c r="A146" s="1" t="s">
        <v>45</v>
      </c>
      <c r="B146" s="1" t="s">
        <v>46</v>
      </c>
      <c r="D146" s="7" t="s">
        <v>47</v>
      </c>
      <c r="G146" s="1" t="s">
        <v>48</v>
      </c>
      <c r="H146" s="1" t="s">
        <v>113</v>
      </c>
    </row>
    <row r="153" spans="1:8" ht="12.75">
      <c r="A153" s="38" t="s">
        <v>50</v>
      </c>
      <c r="B153" s="38" t="s">
        <v>13</v>
      </c>
      <c r="C153" s="38" t="s">
        <v>13</v>
      </c>
      <c r="D153" s="16" t="s">
        <v>51</v>
      </c>
      <c r="E153" s="16" t="s">
        <v>52</v>
      </c>
      <c r="F153" s="16" t="s">
        <v>53</v>
      </c>
      <c r="G153" s="16" t="s">
        <v>16</v>
      </c>
      <c r="H153" s="16" t="s">
        <v>54</v>
      </c>
    </row>
    <row r="154" spans="1:8" ht="12.75">
      <c r="A154" s="37" t="s">
        <v>19</v>
      </c>
      <c r="B154" s="36" t="s">
        <v>13</v>
      </c>
      <c r="C154" s="36" t="s">
        <v>13</v>
      </c>
      <c r="D154" s="36" t="s">
        <v>13</v>
      </c>
      <c r="E154" s="36" t="s">
        <v>13</v>
      </c>
      <c r="F154" s="36" t="s">
        <v>13</v>
      </c>
      <c r="G154" s="36" t="s">
        <v>13</v>
      </c>
      <c r="H154" s="36" t="s">
        <v>13</v>
      </c>
    </row>
    <row r="155" spans="1:8" s="14" customFormat="1" ht="10.5">
      <c r="A155" s="31" t="s">
        <v>114</v>
      </c>
      <c r="B155" s="31" t="s">
        <v>13</v>
      </c>
      <c r="C155" s="31" t="s">
        <v>13</v>
      </c>
      <c r="D155" s="31" t="s">
        <v>115</v>
      </c>
      <c r="E155" s="32">
        <v>70</v>
      </c>
      <c r="F155" s="33">
        <v>77.13</v>
      </c>
      <c r="G155" s="33">
        <v>0</v>
      </c>
      <c r="H155" s="33">
        <f>PRODUCT(E155,F155)</f>
        <v>5399.099999999999</v>
      </c>
    </row>
    <row r="156" spans="1:8" ht="12.75">
      <c r="A156" s="31" t="s">
        <v>13</v>
      </c>
      <c r="B156" s="31" t="s">
        <v>13</v>
      </c>
      <c r="C156" s="31" t="s">
        <v>13</v>
      </c>
      <c r="D156" s="31" t="s">
        <v>13</v>
      </c>
      <c r="E156" s="31" t="s">
        <v>13</v>
      </c>
      <c r="F156" s="31" t="s">
        <v>13</v>
      </c>
      <c r="G156" s="31" t="s">
        <v>13</v>
      </c>
      <c r="H156" s="31" t="s">
        <v>13</v>
      </c>
    </row>
    <row r="157" spans="1:8" ht="12.75">
      <c r="A157" s="31" t="s">
        <v>13</v>
      </c>
      <c r="B157" s="31" t="s">
        <v>13</v>
      </c>
      <c r="C157" s="31" t="s">
        <v>13</v>
      </c>
      <c r="D157" s="31" t="s">
        <v>13</v>
      </c>
      <c r="E157" s="31" t="s">
        <v>13</v>
      </c>
      <c r="F157" s="31" t="s">
        <v>13</v>
      </c>
      <c r="G157" s="31" t="s">
        <v>13</v>
      </c>
      <c r="H157" s="31" t="s">
        <v>13</v>
      </c>
    </row>
    <row r="158" spans="1:8" ht="12.75">
      <c r="A158" s="31" t="s">
        <v>13</v>
      </c>
      <c r="B158" s="31" t="s">
        <v>13</v>
      </c>
      <c r="C158" s="31" t="s">
        <v>13</v>
      </c>
      <c r="D158" s="31" t="s">
        <v>13</v>
      </c>
      <c r="E158" s="31" t="s">
        <v>13</v>
      </c>
      <c r="F158" s="31" t="s">
        <v>13</v>
      </c>
      <c r="G158" s="31" t="s">
        <v>13</v>
      </c>
      <c r="H158" s="31" t="s">
        <v>13</v>
      </c>
    </row>
    <row r="159" spans="1:8" s="14" customFormat="1" ht="10.5">
      <c r="A159" s="31" t="s">
        <v>116</v>
      </c>
      <c r="B159" s="31" t="s">
        <v>13</v>
      </c>
      <c r="C159" s="31" t="s">
        <v>13</v>
      </c>
      <c r="D159" s="31" t="s">
        <v>117</v>
      </c>
      <c r="E159" s="32">
        <v>70</v>
      </c>
      <c r="F159" s="33">
        <v>21.42</v>
      </c>
      <c r="G159" s="33">
        <v>0</v>
      </c>
      <c r="H159" s="33">
        <f>PRODUCT(E159,F159)</f>
        <v>1499.4</v>
      </c>
    </row>
    <row r="160" spans="1:8" ht="12.75">
      <c r="A160" s="31" t="s">
        <v>13</v>
      </c>
      <c r="B160" s="31" t="s">
        <v>13</v>
      </c>
      <c r="C160" s="31" t="s">
        <v>13</v>
      </c>
      <c r="D160" s="31" t="s">
        <v>13</v>
      </c>
      <c r="E160" s="31" t="s">
        <v>13</v>
      </c>
      <c r="F160" s="31" t="s">
        <v>13</v>
      </c>
      <c r="G160" s="31" t="s">
        <v>13</v>
      </c>
      <c r="H160" s="31" t="s">
        <v>13</v>
      </c>
    </row>
    <row r="161" spans="1:8" ht="12.75">
      <c r="A161" s="35" t="s">
        <v>118</v>
      </c>
      <c r="B161" s="36" t="s">
        <v>13</v>
      </c>
      <c r="C161" s="36" t="s">
        <v>13</v>
      </c>
      <c r="D161" s="36" t="s">
        <v>13</v>
      </c>
      <c r="E161" s="36" t="s">
        <v>13</v>
      </c>
      <c r="F161" s="36" t="s">
        <v>13</v>
      </c>
      <c r="G161" s="36" t="s">
        <v>13</v>
      </c>
      <c r="H161" s="36" t="s">
        <v>13</v>
      </c>
    </row>
    <row r="162" spans="1:8" s="14" customFormat="1" ht="10.5">
      <c r="A162" s="31" t="s">
        <v>119</v>
      </c>
      <c r="B162" s="31" t="s">
        <v>13</v>
      </c>
      <c r="C162" s="31" t="s">
        <v>13</v>
      </c>
      <c r="D162" s="31" t="s">
        <v>120</v>
      </c>
      <c r="E162" s="32">
        <v>1</v>
      </c>
      <c r="F162" s="33">
        <v>96.39</v>
      </c>
      <c r="G162" s="33">
        <f>PRODUCT(E162,F162)</f>
        <v>96.39</v>
      </c>
      <c r="H162" s="34" t="s">
        <v>60</v>
      </c>
    </row>
    <row r="163" spans="1:8" ht="12.75">
      <c r="A163" s="31" t="s">
        <v>13</v>
      </c>
      <c r="B163" s="31" t="s">
        <v>13</v>
      </c>
      <c r="C163" s="31" t="s">
        <v>13</v>
      </c>
      <c r="D163" s="31" t="s">
        <v>13</v>
      </c>
      <c r="E163" s="31" t="s">
        <v>13</v>
      </c>
      <c r="F163" s="31" t="s">
        <v>13</v>
      </c>
      <c r="G163" s="31" t="s">
        <v>13</v>
      </c>
      <c r="H163" s="31" t="s">
        <v>13</v>
      </c>
    </row>
    <row r="164" spans="1:8" s="14" customFormat="1" ht="10.5">
      <c r="A164" s="31" t="s">
        <v>121</v>
      </c>
      <c r="B164" s="31" t="s">
        <v>13</v>
      </c>
      <c r="C164" s="31" t="s">
        <v>13</v>
      </c>
      <c r="D164" s="31" t="s">
        <v>122</v>
      </c>
      <c r="E164" s="32">
        <v>1</v>
      </c>
      <c r="F164" s="33">
        <v>96.39</v>
      </c>
      <c r="G164" s="33">
        <f>PRODUCT(E164,F164)</f>
        <v>96.39</v>
      </c>
      <c r="H164" s="34" t="s">
        <v>60</v>
      </c>
    </row>
    <row r="165" spans="1:8" ht="12.75">
      <c r="A165" s="31" t="s">
        <v>13</v>
      </c>
      <c r="B165" s="31" t="s">
        <v>13</v>
      </c>
      <c r="C165" s="31" t="s">
        <v>13</v>
      </c>
      <c r="D165" s="31" t="s">
        <v>13</v>
      </c>
      <c r="E165" s="31" t="s">
        <v>13</v>
      </c>
      <c r="F165" s="31" t="s">
        <v>13</v>
      </c>
      <c r="G165" s="31" t="s">
        <v>13</v>
      </c>
      <c r="H165" s="31" t="s">
        <v>13</v>
      </c>
    </row>
    <row r="166" spans="1:8" s="14" customFormat="1" ht="10.5">
      <c r="A166" s="31" t="s">
        <v>123</v>
      </c>
      <c r="B166" s="31" t="s">
        <v>13</v>
      </c>
      <c r="C166" s="31" t="s">
        <v>13</v>
      </c>
      <c r="D166" s="31" t="s">
        <v>124</v>
      </c>
      <c r="E166" s="32">
        <v>1</v>
      </c>
      <c r="F166" s="33">
        <v>122.4</v>
      </c>
      <c r="G166" s="33">
        <f>PRODUCT(E166,F166)</f>
        <v>122.4</v>
      </c>
      <c r="H166" s="34" t="s">
        <v>60</v>
      </c>
    </row>
    <row r="167" spans="1:8" ht="12.75">
      <c r="A167" s="31" t="s">
        <v>13</v>
      </c>
      <c r="B167" s="31" t="s">
        <v>13</v>
      </c>
      <c r="C167" s="31" t="s">
        <v>13</v>
      </c>
      <c r="D167" s="31" t="s">
        <v>13</v>
      </c>
      <c r="E167" s="31" t="s">
        <v>13</v>
      </c>
      <c r="F167" s="31" t="s">
        <v>13</v>
      </c>
      <c r="G167" s="31" t="s">
        <v>13</v>
      </c>
      <c r="H167" s="31" t="s">
        <v>13</v>
      </c>
    </row>
    <row r="168" spans="1:8" s="14" customFormat="1" ht="10.5">
      <c r="A168" s="31" t="s">
        <v>125</v>
      </c>
      <c r="B168" s="31" t="s">
        <v>13</v>
      </c>
      <c r="C168" s="31" t="s">
        <v>13</v>
      </c>
      <c r="D168" s="31" t="s">
        <v>126</v>
      </c>
      <c r="E168" s="32">
        <v>1</v>
      </c>
      <c r="F168" s="33">
        <v>11.82</v>
      </c>
      <c r="G168" s="33">
        <f>PRODUCT(E168,F168)</f>
        <v>11.82</v>
      </c>
      <c r="H168" s="34" t="s">
        <v>60</v>
      </c>
    </row>
    <row r="169" spans="1:8" ht="12.75">
      <c r="A169" s="31" t="s">
        <v>13</v>
      </c>
      <c r="B169" s="31" t="s">
        <v>13</v>
      </c>
      <c r="C169" s="31" t="s">
        <v>13</v>
      </c>
      <c r="D169" s="31" t="s">
        <v>13</v>
      </c>
      <c r="E169" s="31" t="s">
        <v>13</v>
      </c>
      <c r="F169" s="31" t="s">
        <v>13</v>
      </c>
      <c r="G169" s="31" t="s">
        <v>13</v>
      </c>
      <c r="H169" s="31" t="s">
        <v>13</v>
      </c>
    </row>
    <row r="170" spans="6:8" ht="12.75">
      <c r="F170" s="10" t="s">
        <v>127</v>
      </c>
      <c r="G170" s="4">
        <f>SUM(G161:G169)-SUMIF(F161:F169,"*Subtotal:",G161:G169)</f>
        <v>327</v>
      </c>
      <c r="H170" s="4">
        <f>SUM(H161:H169)-SUMIF(F161:F169,"*Subtotal:",H161:H169)</f>
        <v>0</v>
      </c>
    </row>
    <row r="171" spans="6:8" ht="12.75">
      <c r="F171" s="10" t="s">
        <v>128</v>
      </c>
      <c r="G171" s="4">
        <f>SUM(G120:G170)-SUMIF(F120:F170,"*Subtotal:",G120:G170)</f>
        <v>327</v>
      </c>
      <c r="H171" s="4">
        <f>SUM(H120:H170)-SUMIF(F120:F170,"*Subtotal:",H120:H170)</f>
        <v>6898.5</v>
      </c>
    </row>
    <row r="172" spans="1:8" ht="12.75">
      <c r="A172" s="37" t="s">
        <v>20</v>
      </c>
      <c r="B172" s="36" t="s">
        <v>13</v>
      </c>
      <c r="C172" s="36" t="s">
        <v>13</v>
      </c>
      <c r="D172" s="36" t="s">
        <v>13</v>
      </c>
      <c r="E172" s="36" t="s">
        <v>13</v>
      </c>
      <c r="F172" s="36" t="s">
        <v>13</v>
      </c>
      <c r="G172" s="36" t="s">
        <v>13</v>
      </c>
      <c r="H172" s="36" t="s">
        <v>13</v>
      </c>
    </row>
    <row r="173" spans="1:8" s="14" customFormat="1" ht="10.5">
      <c r="A173" s="31" t="s">
        <v>129</v>
      </c>
      <c r="B173" s="31" t="s">
        <v>13</v>
      </c>
      <c r="C173" s="31" t="s">
        <v>13</v>
      </c>
      <c r="D173" s="31" t="s">
        <v>130</v>
      </c>
      <c r="E173" s="32">
        <v>65</v>
      </c>
      <c r="F173" s="33">
        <v>77.13</v>
      </c>
      <c r="G173" s="33">
        <v>0</v>
      </c>
      <c r="H173" s="33">
        <f>PRODUCT(E173,F173)</f>
        <v>5013.45</v>
      </c>
    </row>
    <row r="174" spans="1:8" ht="12.75">
      <c r="A174" s="31" t="s">
        <v>13</v>
      </c>
      <c r="B174" s="31" t="s">
        <v>13</v>
      </c>
      <c r="C174" s="31" t="s">
        <v>13</v>
      </c>
      <c r="D174" s="31" t="s">
        <v>13</v>
      </c>
      <c r="E174" s="31" t="s">
        <v>13</v>
      </c>
      <c r="F174" s="31" t="s">
        <v>13</v>
      </c>
      <c r="G174" s="31" t="s">
        <v>13</v>
      </c>
      <c r="H174" s="31" t="s">
        <v>13</v>
      </c>
    </row>
    <row r="175" spans="1:8" ht="12.75">
      <c r="A175" s="31" t="s">
        <v>13</v>
      </c>
      <c r="B175" s="31" t="s">
        <v>13</v>
      </c>
      <c r="C175" s="31" t="s">
        <v>13</v>
      </c>
      <c r="D175" s="31" t="s">
        <v>13</v>
      </c>
      <c r="E175" s="31" t="s">
        <v>13</v>
      </c>
      <c r="F175" s="31" t="s">
        <v>13</v>
      </c>
      <c r="G175" s="31" t="s">
        <v>13</v>
      </c>
      <c r="H175" s="31" t="s">
        <v>13</v>
      </c>
    </row>
    <row r="176" spans="1:8" ht="12.75">
      <c r="A176" s="31" t="s">
        <v>13</v>
      </c>
      <c r="B176" s="31" t="s">
        <v>13</v>
      </c>
      <c r="C176" s="31" t="s">
        <v>13</v>
      </c>
      <c r="D176" s="31" t="s">
        <v>13</v>
      </c>
      <c r="E176" s="31" t="s">
        <v>13</v>
      </c>
      <c r="F176" s="31" t="s">
        <v>13</v>
      </c>
      <c r="G176" s="31" t="s">
        <v>13</v>
      </c>
      <c r="H176" s="31" t="s">
        <v>13</v>
      </c>
    </row>
    <row r="177" spans="1:8" s="14" customFormat="1" ht="10.5">
      <c r="A177" s="31" t="s">
        <v>131</v>
      </c>
      <c r="B177" s="31" t="s">
        <v>13</v>
      </c>
      <c r="C177" s="31" t="s">
        <v>13</v>
      </c>
      <c r="D177" s="31" t="s">
        <v>132</v>
      </c>
      <c r="E177" s="32">
        <v>65</v>
      </c>
      <c r="F177" s="33">
        <v>21.42</v>
      </c>
      <c r="G177" s="33">
        <v>0</v>
      </c>
      <c r="H177" s="33">
        <f>PRODUCT(E177,F177)</f>
        <v>1392.3000000000002</v>
      </c>
    </row>
    <row r="178" spans="1:8" ht="12.75">
      <c r="A178" s="31" t="s">
        <v>13</v>
      </c>
      <c r="B178" s="31" t="s">
        <v>13</v>
      </c>
      <c r="C178" s="31" t="s">
        <v>13</v>
      </c>
      <c r="D178" s="31" t="s">
        <v>13</v>
      </c>
      <c r="E178" s="31" t="s">
        <v>13</v>
      </c>
      <c r="F178" s="31" t="s">
        <v>13</v>
      </c>
      <c r="G178" s="31" t="s">
        <v>13</v>
      </c>
      <c r="H178" s="31" t="s">
        <v>13</v>
      </c>
    </row>
    <row r="179" spans="1:8" ht="12.75">
      <c r="A179" s="35" t="s">
        <v>118</v>
      </c>
      <c r="B179" s="36" t="s">
        <v>13</v>
      </c>
      <c r="C179" s="36" t="s">
        <v>13</v>
      </c>
      <c r="D179" s="36" t="s">
        <v>13</v>
      </c>
      <c r="E179" s="36" t="s">
        <v>13</v>
      </c>
      <c r="F179" s="36" t="s">
        <v>13</v>
      </c>
      <c r="G179" s="36" t="s">
        <v>13</v>
      </c>
      <c r="H179" s="36" t="s">
        <v>13</v>
      </c>
    </row>
    <row r="180" spans="1:8" s="14" customFormat="1" ht="10.5">
      <c r="A180" s="31" t="s">
        <v>133</v>
      </c>
      <c r="B180" s="31" t="s">
        <v>13</v>
      </c>
      <c r="C180" s="31" t="s">
        <v>13</v>
      </c>
      <c r="D180" s="31" t="s">
        <v>134</v>
      </c>
      <c r="E180" s="32">
        <v>1</v>
      </c>
      <c r="F180" s="33">
        <v>96.39</v>
      </c>
      <c r="G180" s="33">
        <f>PRODUCT(E180,F180)</f>
        <v>96.39</v>
      </c>
      <c r="H180" s="34" t="s">
        <v>60</v>
      </c>
    </row>
    <row r="181" spans="1:8" ht="12.75">
      <c r="A181" s="31" t="s">
        <v>13</v>
      </c>
      <c r="B181" s="31" t="s">
        <v>13</v>
      </c>
      <c r="C181" s="31" t="s">
        <v>13</v>
      </c>
      <c r="D181" s="31" t="s">
        <v>13</v>
      </c>
      <c r="E181" s="31" t="s">
        <v>13</v>
      </c>
      <c r="F181" s="31" t="s">
        <v>13</v>
      </c>
      <c r="G181" s="31" t="s">
        <v>13</v>
      </c>
      <c r="H181" s="31" t="s">
        <v>13</v>
      </c>
    </row>
    <row r="182" spans="1:8" s="14" customFormat="1" ht="10.5">
      <c r="A182" s="31" t="s">
        <v>135</v>
      </c>
      <c r="B182" s="31" t="s">
        <v>13</v>
      </c>
      <c r="C182" s="31" t="s">
        <v>13</v>
      </c>
      <c r="D182" s="31" t="s">
        <v>136</v>
      </c>
      <c r="E182" s="32">
        <v>1</v>
      </c>
      <c r="F182" s="33">
        <v>96.39</v>
      </c>
      <c r="G182" s="33">
        <f>PRODUCT(E182,F182)</f>
        <v>96.39</v>
      </c>
      <c r="H182" s="34" t="s">
        <v>60</v>
      </c>
    </row>
    <row r="183" spans="1:8" ht="12.75">
      <c r="A183" s="31" t="s">
        <v>13</v>
      </c>
      <c r="B183" s="31" t="s">
        <v>13</v>
      </c>
      <c r="C183" s="31" t="s">
        <v>13</v>
      </c>
      <c r="D183" s="31" t="s">
        <v>13</v>
      </c>
      <c r="E183" s="31" t="s">
        <v>13</v>
      </c>
      <c r="F183" s="31" t="s">
        <v>13</v>
      </c>
      <c r="G183" s="31" t="s">
        <v>13</v>
      </c>
      <c r="H183" s="31" t="s">
        <v>13</v>
      </c>
    </row>
    <row r="184" spans="1:8" s="14" customFormat="1" ht="10.5">
      <c r="A184" s="31" t="s">
        <v>137</v>
      </c>
      <c r="B184" s="31" t="s">
        <v>13</v>
      </c>
      <c r="C184" s="31" t="s">
        <v>13</v>
      </c>
      <c r="D184" s="31" t="s">
        <v>138</v>
      </c>
      <c r="E184" s="32">
        <v>1</v>
      </c>
      <c r="F184" s="33">
        <v>122.4</v>
      </c>
      <c r="G184" s="33">
        <f>PRODUCT(E184,F184)</f>
        <v>122.4</v>
      </c>
      <c r="H184" s="34" t="s">
        <v>60</v>
      </c>
    </row>
    <row r="185" spans="1:8" ht="12.75">
      <c r="A185" s="31" t="s">
        <v>13</v>
      </c>
      <c r="B185" s="31" t="s">
        <v>13</v>
      </c>
      <c r="C185" s="31" t="s">
        <v>13</v>
      </c>
      <c r="D185" s="31" t="s">
        <v>13</v>
      </c>
      <c r="E185" s="31" t="s">
        <v>13</v>
      </c>
      <c r="F185" s="31" t="s">
        <v>13</v>
      </c>
      <c r="G185" s="31" t="s">
        <v>13</v>
      </c>
      <c r="H185" s="31" t="s">
        <v>13</v>
      </c>
    </row>
    <row r="186" spans="1:8" s="14" customFormat="1" ht="10.5">
      <c r="A186" s="31" t="s">
        <v>139</v>
      </c>
      <c r="B186" s="31" t="s">
        <v>13</v>
      </c>
      <c r="C186" s="31" t="s">
        <v>13</v>
      </c>
      <c r="D186" s="31" t="s">
        <v>140</v>
      </c>
      <c r="E186" s="32">
        <v>1</v>
      </c>
      <c r="F186" s="33">
        <v>11.82</v>
      </c>
      <c r="G186" s="33">
        <f>PRODUCT(E186,F186)</f>
        <v>11.82</v>
      </c>
      <c r="H186" s="34" t="s">
        <v>60</v>
      </c>
    </row>
    <row r="187" spans="1:8" ht="12.75">
      <c r="A187" s="31" t="s">
        <v>13</v>
      </c>
      <c r="B187" s="31" t="s">
        <v>13</v>
      </c>
      <c r="C187" s="31" t="s">
        <v>13</v>
      </c>
      <c r="D187" s="31" t="s">
        <v>13</v>
      </c>
      <c r="E187" s="31" t="s">
        <v>13</v>
      </c>
      <c r="F187" s="31" t="s">
        <v>13</v>
      </c>
      <c r="G187" s="31" t="s">
        <v>13</v>
      </c>
      <c r="H187" s="31" t="s">
        <v>13</v>
      </c>
    </row>
    <row r="188" spans="6:8" ht="12.75">
      <c r="F188" s="10" t="s">
        <v>127</v>
      </c>
      <c r="G188" s="4">
        <f>SUM(G179:G187)-SUMIF(F179:F187,"*Subtotal:",G179:G187)</f>
        <v>327</v>
      </c>
      <c r="H188" s="4">
        <f>SUM(H179:H187)-SUMIF(F179:F187,"*Subtotal:",H179:H187)</f>
        <v>0</v>
      </c>
    </row>
    <row r="189" spans="6:8" ht="12.75">
      <c r="F189" s="10" t="s">
        <v>141</v>
      </c>
      <c r="G189" s="4">
        <f>SUM(G172:G188)-SUMIF(F172:F188,"*Subtotal:",G172:G188)</f>
        <v>327</v>
      </c>
      <c r="H189" s="4">
        <f>SUM(H172:H188)-SUMIF(F172:F188,"*Subtotal:",H172:H188)</f>
        <v>6405.75</v>
      </c>
    </row>
    <row r="190" spans="1:8" ht="12.75">
      <c r="A190" s="37" t="s">
        <v>21</v>
      </c>
      <c r="B190" s="36" t="s">
        <v>13</v>
      </c>
      <c r="C190" s="36" t="s">
        <v>13</v>
      </c>
      <c r="D190" s="36" t="s">
        <v>13</v>
      </c>
      <c r="E190" s="36" t="s">
        <v>13</v>
      </c>
      <c r="F190" s="36" t="s">
        <v>13</v>
      </c>
      <c r="G190" s="36" t="s">
        <v>13</v>
      </c>
      <c r="H190" s="36" t="s">
        <v>13</v>
      </c>
    </row>
    <row r="191" spans="1:8" s="14" customFormat="1" ht="10.5">
      <c r="A191" s="31" t="s">
        <v>142</v>
      </c>
      <c r="B191" s="31" t="s">
        <v>13</v>
      </c>
      <c r="C191" s="31" t="s">
        <v>13</v>
      </c>
      <c r="D191" s="31" t="s">
        <v>143</v>
      </c>
      <c r="E191" s="32">
        <v>80</v>
      </c>
      <c r="F191" s="33">
        <v>77.13</v>
      </c>
      <c r="G191" s="33">
        <v>0</v>
      </c>
      <c r="H191" s="33">
        <f>PRODUCT(E191,F191)</f>
        <v>6170.4</v>
      </c>
    </row>
    <row r="192" spans="1:8" ht="12.75">
      <c r="A192" s="31" t="s">
        <v>13</v>
      </c>
      <c r="B192" s="31" t="s">
        <v>13</v>
      </c>
      <c r="C192" s="31" t="s">
        <v>13</v>
      </c>
      <c r="D192" s="31" t="s">
        <v>13</v>
      </c>
      <c r="E192" s="31" t="s">
        <v>13</v>
      </c>
      <c r="F192" s="31" t="s">
        <v>13</v>
      </c>
      <c r="G192" s="31" t="s">
        <v>13</v>
      </c>
      <c r="H192" s="31" t="s">
        <v>13</v>
      </c>
    </row>
    <row r="193" spans="1:8" ht="12.75">
      <c r="A193" s="31" t="s">
        <v>13</v>
      </c>
      <c r="B193" s="31" t="s">
        <v>13</v>
      </c>
      <c r="C193" s="31" t="s">
        <v>13</v>
      </c>
      <c r="D193" s="31" t="s">
        <v>13</v>
      </c>
      <c r="E193" s="31" t="s">
        <v>13</v>
      </c>
      <c r="F193" s="31" t="s">
        <v>13</v>
      </c>
      <c r="G193" s="31" t="s">
        <v>13</v>
      </c>
      <c r="H193" s="31" t="s">
        <v>13</v>
      </c>
    </row>
    <row r="194" spans="1:8" ht="12.75">
      <c r="A194" s="31" t="s">
        <v>13</v>
      </c>
      <c r="B194" s="31" t="s">
        <v>13</v>
      </c>
      <c r="C194" s="31" t="s">
        <v>13</v>
      </c>
      <c r="D194" s="31" t="s">
        <v>13</v>
      </c>
      <c r="E194" s="31" t="s">
        <v>13</v>
      </c>
      <c r="F194" s="31" t="s">
        <v>13</v>
      </c>
      <c r="G194" s="31" t="s">
        <v>13</v>
      </c>
      <c r="H194" s="31" t="s">
        <v>13</v>
      </c>
    </row>
    <row r="195" spans="1:8" s="14" customFormat="1" ht="10.5">
      <c r="A195" s="31" t="s">
        <v>144</v>
      </c>
      <c r="B195" s="31" t="s">
        <v>13</v>
      </c>
      <c r="C195" s="31" t="s">
        <v>13</v>
      </c>
      <c r="D195" s="31" t="s">
        <v>145</v>
      </c>
      <c r="E195" s="32">
        <v>80</v>
      </c>
      <c r="F195" s="33">
        <v>21.42</v>
      </c>
      <c r="G195" s="33">
        <v>0</v>
      </c>
      <c r="H195" s="33">
        <f>PRODUCT(E195,F195)</f>
        <v>1713.6000000000001</v>
      </c>
    </row>
    <row r="196" spans="1:8" ht="12.75">
      <c r="A196" s="31" t="s">
        <v>13</v>
      </c>
      <c r="B196" s="31" t="s">
        <v>13</v>
      </c>
      <c r="C196" s="31" t="s">
        <v>13</v>
      </c>
      <c r="D196" s="31" t="s">
        <v>13</v>
      </c>
      <c r="E196" s="31" t="s">
        <v>13</v>
      </c>
      <c r="F196" s="31" t="s">
        <v>13</v>
      </c>
      <c r="G196" s="31" t="s">
        <v>13</v>
      </c>
      <c r="H196" s="31" t="s">
        <v>13</v>
      </c>
    </row>
    <row r="197" spans="1:8" ht="12.75">
      <c r="A197" s="35" t="s">
        <v>118</v>
      </c>
      <c r="B197" s="36" t="s">
        <v>13</v>
      </c>
      <c r="C197" s="36" t="s">
        <v>13</v>
      </c>
      <c r="D197" s="36" t="s">
        <v>13</v>
      </c>
      <c r="E197" s="36" t="s">
        <v>13</v>
      </c>
      <c r="F197" s="36" t="s">
        <v>13</v>
      </c>
      <c r="G197" s="36" t="s">
        <v>13</v>
      </c>
      <c r="H197" s="36" t="s">
        <v>13</v>
      </c>
    </row>
    <row r="198" spans="1:8" s="14" customFormat="1" ht="10.5">
      <c r="A198" s="31" t="s">
        <v>146</v>
      </c>
      <c r="B198" s="31" t="s">
        <v>13</v>
      </c>
      <c r="C198" s="31" t="s">
        <v>13</v>
      </c>
      <c r="D198" s="31" t="s">
        <v>147</v>
      </c>
      <c r="E198" s="32">
        <v>1</v>
      </c>
      <c r="F198" s="33">
        <v>96.39</v>
      </c>
      <c r="G198" s="33">
        <f>PRODUCT(E198,F198)</f>
        <v>96.39</v>
      </c>
      <c r="H198" s="34" t="s">
        <v>60</v>
      </c>
    </row>
    <row r="199" spans="1:8" ht="12.75">
      <c r="A199" s="31" t="s">
        <v>13</v>
      </c>
      <c r="B199" s="31" t="s">
        <v>13</v>
      </c>
      <c r="C199" s="31" t="s">
        <v>13</v>
      </c>
      <c r="D199" s="31" t="s">
        <v>13</v>
      </c>
      <c r="E199" s="31" t="s">
        <v>13</v>
      </c>
      <c r="F199" s="31" t="s">
        <v>13</v>
      </c>
      <c r="G199" s="31" t="s">
        <v>13</v>
      </c>
      <c r="H199" s="31" t="s">
        <v>13</v>
      </c>
    </row>
    <row r="200" spans="1:8" s="14" customFormat="1" ht="10.5">
      <c r="A200" s="31" t="s">
        <v>148</v>
      </c>
      <c r="B200" s="31" t="s">
        <v>13</v>
      </c>
      <c r="C200" s="31" t="s">
        <v>13</v>
      </c>
      <c r="D200" s="31" t="s">
        <v>149</v>
      </c>
      <c r="E200" s="32">
        <v>1</v>
      </c>
      <c r="F200" s="33">
        <v>96.39</v>
      </c>
      <c r="G200" s="33">
        <f>PRODUCT(E200,F200)</f>
        <v>96.39</v>
      </c>
      <c r="H200" s="34" t="s">
        <v>60</v>
      </c>
    </row>
    <row r="201" spans="1:8" ht="12.75">
      <c r="A201" s="31" t="s">
        <v>13</v>
      </c>
      <c r="B201" s="31" t="s">
        <v>13</v>
      </c>
      <c r="C201" s="31" t="s">
        <v>13</v>
      </c>
      <c r="D201" s="31" t="s">
        <v>13</v>
      </c>
      <c r="E201" s="31" t="s">
        <v>13</v>
      </c>
      <c r="F201" s="31" t="s">
        <v>13</v>
      </c>
      <c r="G201" s="31" t="s">
        <v>13</v>
      </c>
      <c r="H201" s="31" t="s">
        <v>13</v>
      </c>
    </row>
    <row r="202" spans="1:8" s="14" customFormat="1" ht="10.5">
      <c r="A202" s="31" t="s">
        <v>150</v>
      </c>
      <c r="B202" s="31" t="s">
        <v>13</v>
      </c>
      <c r="C202" s="31" t="s">
        <v>13</v>
      </c>
      <c r="D202" s="31" t="s">
        <v>151</v>
      </c>
      <c r="E202" s="32">
        <v>1</v>
      </c>
      <c r="F202" s="33">
        <v>122.4</v>
      </c>
      <c r="G202" s="33">
        <f>PRODUCT(E202,F202)</f>
        <v>122.4</v>
      </c>
      <c r="H202" s="34" t="s">
        <v>60</v>
      </c>
    </row>
    <row r="203" spans="1:8" ht="12.75">
      <c r="A203" s="31" t="s">
        <v>13</v>
      </c>
      <c r="B203" s="31" t="s">
        <v>13</v>
      </c>
      <c r="C203" s="31" t="s">
        <v>13</v>
      </c>
      <c r="D203" s="31" t="s">
        <v>13</v>
      </c>
      <c r="E203" s="31" t="s">
        <v>13</v>
      </c>
      <c r="F203" s="31" t="s">
        <v>13</v>
      </c>
      <c r="G203" s="31" t="s">
        <v>13</v>
      </c>
      <c r="H203" s="31" t="s">
        <v>13</v>
      </c>
    </row>
    <row r="204" spans="1:8" s="14" customFormat="1" ht="10.5">
      <c r="A204" s="31" t="s">
        <v>152</v>
      </c>
      <c r="B204" s="31" t="s">
        <v>13</v>
      </c>
      <c r="C204" s="31" t="s">
        <v>13</v>
      </c>
      <c r="D204" s="31" t="s">
        <v>153</v>
      </c>
      <c r="E204" s="32">
        <v>1</v>
      </c>
      <c r="F204" s="33">
        <v>11.82</v>
      </c>
      <c r="G204" s="33">
        <f>PRODUCT(E204,F204)</f>
        <v>11.82</v>
      </c>
      <c r="H204" s="34" t="s">
        <v>60</v>
      </c>
    </row>
    <row r="205" spans="1:8" ht="12.75">
      <c r="A205" s="31" t="s">
        <v>13</v>
      </c>
      <c r="B205" s="31" t="s">
        <v>13</v>
      </c>
      <c r="C205" s="31" t="s">
        <v>13</v>
      </c>
      <c r="D205" s="31" t="s">
        <v>13</v>
      </c>
      <c r="E205" s="31" t="s">
        <v>13</v>
      </c>
      <c r="F205" s="31" t="s">
        <v>13</v>
      </c>
      <c r="G205" s="31" t="s">
        <v>13</v>
      </c>
      <c r="H205" s="31" t="s">
        <v>13</v>
      </c>
    </row>
    <row r="206" spans="6:8" ht="12.75">
      <c r="F206" s="10" t="s">
        <v>127</v>
      </c>
      <c r="G206" s="4">
        <f>SUM(G197:G205)-SUMIF(F197:F205,"*Subtotal:",G197:G205)</f>
        <v>327</v>
      </c>
      <c r="H206" s="4">
        <f>SUM(H197:H205)-SUMIF(F197:F205,"*Subtotal:",H197:H205)</f>
        <v>0</v>
      </c>
    </row>
    <row r="207" spans="6:8" ht="12.75">
      <c r="F207" s="10" t="s">
        <v>154</v>
      </c>
      <c r="G207" s="4">
        <f>SUM(G190:G206)-SUMIF(F190:F206,"*Subtotal:",G190:G206)</f>
        <v>327</v>
      </c>
      <c r="H207" s="4">
        <f>SUM(H190:H206)-SUMIF(F190:F206,"*Subtotal:",H190:H206)</f>
        <v>7884</v>
      </c>
    </row>
    <row r="231" spans="1:8" ht="12.75">
      <c r="A231" s="24" t="s">
        <v>36</v>
      </c>
      <c r="B231" s="22"/>
      <c r="C231" s="22"/>
      <c r="D231" s="22"/>
      <c r="E231" s="22"/>
      <c r="F231" s="22"/>
      <c r="G231" s="22"/>
      <c r="H231" s="22"/>
    </row>
    <row r="233" spans="1:4" ht="12.75">
      <c r="A233" s="9" t="s">
        <v>37</v>
      </c>
      <c r="D233" s="8" t="s">
        <v>38</v>
      </c>
    </row>
    <row r="234" spans="1:8" ht="12.75">
      <c r="A234" s="25" t="s">
        <v>39</v>
      </c>
      <c r="B234" s="22"/>
      <c r="C234" s="22"/>
      <c r="D234" s="22"/>
      <c r="E234" s="22"/>
      <c r="F234" s="22"/>
      <c r="G234" s="22"/>
      <c r="H234" s="22"/>
    </row>
    <row r="236" spans="1:8" ht="12.75">
      <c r="A236" s="1" t="s">
        <v>40</v>
      </c>
      <c r="B236" s="1" t="s">
        <v>41</v>
      </c>
      <c r="D236" s="7" t="s">
        <v>42</v>
      </c>
      <c r="G236" s="1" t="s">
        <v>43</v>
      </c>
      <c r="H236" s="1" t="s">
        <v>44</v>
      </c>
    </row>
    <row r="237" spans="1:8" ht="12.75">
      <c r="A237" s="1" t="s">
        <v>45</v>
      </c>
      <c r="B237" s="1" t="s">
        <v>46</v>
      </c>
      <c r="D237" s="7" t="s">
        <v>47</v>
      </c>
      <c r="G237" s="1" t="s">
        <v>48</v>
      </c>
      <c r="H237" s="1" t="s">
        <v>155</v>
      </c>
    </row>
    <row r="244" spans="1:8" ht="12.75">
      <c r="A244" s="38" t="s">
        <v>50</v>
      </c>
      <c r="B244" s="38" t="s">
        <v>13</v>
      </c>
      <c r="C244" s="38" t="s">
        <v>13</v>
      </c>
      <c r="D244" s="16" t="s">
        <v>51</v>
      </c>
      <c r="E244" s="16" t="s">
        <v>52</v>
      </c>
      <c r="F244" s="16" t="s">
        <v>53</v>
      </c>
      <c r="G244" s="16" t="s">
        <v>16</v>
      </c>
      <c r="H244" s="16" t="s">
        <v>54</v>
      </c>
    </row>
    <row r="245" spans="1:8" ht="12.75">
      <c r="A245" s="37" t="s">
        <v>22</v>
      </c>
      <c r="B245" s="36" t="s">
        <v>13</v>
      </c>
      <c r="C245" s="36" t="s">
        <v>13</v>
      </c>
      <c r="D245" s="36" t="s">
        <v>13</v>
      </c>
      <c r="E245" s="36" t="s">
        <v>13</v>
      </c>
      <c r="F245" s="36" t="s">
        <v>13</v>
      </c>
      <c r="G245" s="36" t="s">
        <v>13</v>
      </c>
      <c r="H245" s="36" t="s">
        <v>13</v>
      </c>
    </row>
    <row r="246" spans="1:8" ht="12.75">
      <c r="A246" s="35" t="s">
        <v>156</v>
      </c>
      <c r="B246" s="36" t="s">
        <v>13</v>
      </c>
      <c r="C246" s="36" t="s">
        <v>13</v>
      </c>
      <c r="D246" s="36" t="s">
        <v>13</v>
      </c>
      <c r="E246" s="36" t="s">
        <v>13</v>
      </c>
      <c r="F246" s="36" t="s">
        <v>13</v>
      </c>
      <c r="G246" s="36" t="s">
        <v>13</v>
      </c>
      <c r="H246" s="36" t="s">
        <v>13</v>
      </c>
    </row>
    <row r="247" spans="1:8" s="14" customFormat="1" ht="10.5">
      <c r="A247" s="31" t="s">
        <v>157</v>
      </c>
      <c r="B247" s="31" t="s">
        <v>13</v>
      </c>
      <c r="C247" s="31" t="s">
        <v>13</v>
      </c>
      <c r="D247" s="31" t="s">
        <v>158</v>
      </c>
      <c r="E247" s="32">
        <v>15</v>
      </c>
      <c r="F247" s="33">
        <v>40.08</v>
      </c>
      <c r="G247" s="33">
        <v>0</v>
      </c>
      <c r="H247" s="33">
        <f>PRODUCT(E247,F247)</f>
        <v>601.1999999999999</v>
      </c>
    </row>
    <row r="248" spans="1:8" ht="12.75">
      <c r="A248" s="31" t="s">
        <v>13</v>
      </c>
      <c r="B248" s="31" t="s">
        <v>13</v>
      </c>
      <c r="C248" s="31" t="s">
        <v>13</v>
      </c>
      <c r="D248" s="31" t="s">
        <v>13</v>
      </c>
      <c r="E248" s="31" t="s">
        <v>13</v>
      </c>
      <c r="F248" s="31" t="s">
        <v>13</v>
      </c>
      <c r="G248" s="31" t="s">
        <v>13</v>
      </c>
      <c r="H248" s="31" t="s">
        <v>13</v>
      </c>
    </row>
    <row r="249" spans="6:8" ht="12.75">
      <c r="F249" s="10" t="s">
        <v>159</v>
      </c>
      <c r="G249" s="4">
        <f>SUM(G246:G248)-SUMIF(F246:F248,"*Subtotal:",G246:G248)</f>
        <v>0</v>
      </c>
      <c r="H249" s="4">
        <f>SUM(H246:H248)-SUMIF(F246:F248,"*Subtotal:",H246:H248)</f>
        <v>601.1999999999999</v>
      </c>
    </row>
    <row r="250" spans="1:8" ht="12.75">
      <c r="A250" s="35" t="s">
        <v>160</v>
      </c>
      <c r="B250" s="36" t="s">
        <v>13</v>
      </c>
      <c r="C250" s="36" t="s">
        <v>13</v>
      </c>
      <c r="D250" s="36" t="s">
        <v>13</v>
      </c>
      <c r="E250" s="36" t="s">
        <v>13</v>
      </c>
      <c r="F250" s="36" t="s">
        <v>13</v>
      </c>
      <c r="G250" s="36" t="s">
        <v>13</v>
      </c>
      <c r="H250" s="36" t="s">
        <v>13</v>
      </c>
    </row>
    <row r="251" spans="1:8" s="14" customFormat="1" ht="10.5">
      <c r="A251" s="31" t="s">
        <v>161</v>
      </c>
      <c r="B251" s="31" t="s">
        <v>13</v>
      </c>
      <c r="C251" s="31" t="s">
        <v>13</v>
      </c>
      <c r="D251" s="31" t="s">
        <v>162</v>
      </c>
      <c r="E251" s="32">
        <v>1</v>
      </c>
      <c r="F251" s="33">
        <v>88.29</v>
      </c>
      <c r="G251" s="33">
        <f>PRODUCT(E251,F251)</f>
        <v>88.29</v>
      </c>
      <c r="H251" s="34" t="s">
        <v>60</v>
      </c>
    </row>
    <row r="252" spans="1:8" ht="12.75">
      <c r="A252" s="31" t="s">
        <v>13</v>
      </c>
      <c r="B252" s="31" t="s">
        <v>13</v>
      </c>
      <c r="C252" s="31" t="s">
        <v>13</v>
      </c>
      <c r="D252" s="31" t="s">
        <v>13</v>
      </c>
      <c r="E252" s="31" t="s">
        <v>13</v>
      </c>
      <c r="F252" s="31" t="s">
        <v>13</v>
      </c>
      <c r="G252" s="31" t="s">
        <v>13</v>
      </c>
      <c r="H252" s="31" t="s">
        <v>13</v>
      </c>
    </row>
    <row r="253" spans="1:8" s="14" customFormat="1" ht="10.5">
      <c r="A253" s="31" t="s">
        <v>163</v>
      </c>
      <c r="B253" s="31" t="s">
        <v>13</v>
      </c>
      <c r="C253" s="31" t="s">
        <v>13</v>
      </c>
      <c r="D253" s="31" t="s">
        <v>164</v>
      </c>
      <c r="E253" s="32">
        <v>1</v>
      </c>
      <c r="F253" s="33">
        <v>305.91</v>
      </c>
      <c r="G253" s="33">
        <f>PRODUCT(E253,F253)</f>
        <v>305.91</v>
      </c>
      <c r="H253" s="34" t="s">
        <v>60</v>
      </c>
    </row>
    <row r="254" spans="1:8" ht="12.75">
      <c r="A254" s="31" t="s">
        <v>13</v>
      </c>
      <c r="B254" s="31" t="s">
        <v>13</v>
      </c>
      <c r="C254" s="31" t="s">
        <v>13</v>
      </c>
      <c r="D254" s="31" t="s">
        <v>13</v>
      </c>
      <c r="E254" s="31" t="s">
        <v>13</v>
      </c>
      <c r="F254" s="31" t="s">
        <v>13</v>
      </c>
      <c r="G254" s="31" t="s">
        <v>13</v>
      </c>
      <c r="H254" s="31" t="s">
        <v>13</v>
      </c>
    </row>
    <row r="255" spans="6:8" ht="12.75">
      <c r="F255" s="10" t="s">
        <v>165</v>
      </c>
      <c r="G255" s="4">
        <f>SUM(G250:G254)-SUMIF(F250:F254,"*Subtotal:",G250:G254)</f>
        <v>394.20000000000005</v>
      </c>
      <c r="H255" s="4">
        <f>SUM(H250:H254)-SUMIF(F250:F254,"*Subtotal:",H250:H254)</f>
        <v>0</v>
      </c>
    </row>
    <row r="256" spans="6:8" ht="12.75">
      <c r="F256" s="10" t="s">
        <v>166</v>
      </c>
      <c r="G256" s="4">
        <f>SUM(G208:G255)-SUMIF(F208:F255,"*Subtotal:",G208:G255)</f>
        <v>394.20000000000005</v>
      </c>
      <c r="H256" s="4">
        <f>SUM(H208:H255)-SUMIF(F208:F255,"*Subtotal:",H208:H255)</f>
        <v>601.1999999999999</v>
      </c>
    </row>
    <row r="257" spans="1:8" ht="12.75">
      <c r="A257" s="37" t="s">
        <v>23</v>
      </c>
      <c r="B257" s="36" t="s">
        <v>13</v>
      </c>
      <c r="C257" s="36" t="s">
        <v>13</v>
      </c>
      <c r="D257" s="36" t="s">
        <v>13</v>
      </c>
      <c r="E257" s="36" t="s">
        <v>13</v>
      </c>
      <c r="F257" s="36" t="s">
        <v>13</v>
      </c>
      <c r="G257" s="36" t="s">
        <v>13</v>
      </c>
      <c r="H257" s="36" t="s">
        <v>13</v>
      </c>
    </row>
    <row r="258" spans="1:8" ht="12.75">
      <c r="A258" s="35" t="s">
        <v>156</v>
      </c>
      <c r="B258" s="36" t="s">
        <v>13</v>
      </c>
      <c r="C258" s="36" t="s">
        <v>13</v>
      </c>
      <c r="D258" s="36" t="s">
        <v>13</v>
      </c>
      <c r="E258" s="36" t="s">
        <v>13</v>
      </c>
      <c r="F258" s="36" t="s">
        <v>13</v>
      </c>
      <c r="G258" s="36" t="s">
        <v>13</v>
      </c>
      <c r="H258" s="36" t="s">
        <v>13</v>
      </c>
    </row>
    <row r="259" spans="1:8" s="14" customFormat="1" ht="10.5">
      <c r="A259" s="31" t="s">
        <v>167</v>
      </c>
      <c r="B259" s="31" t="s">
        <v>13</v>
      </c>
      <c r="C259" s="31" t="s">
        <v>13</v>
      </c>
      <c r="D259" s="31" t="s">
        <v>168</v>
      </c>
      <c r="E259" s="32">
        <v>55</v>
      </c>
      <c r="F259" s="33">
        <v>62.69</v>
      </c>
      <c r="G259" s="33">
        <v>0</v>
      </c>
      <c r="H259" s="33">
        <f>PRODUCT(E259,F259)</f>
        <v>3447.95</v>
      </c>
    </row>
    <row r="260" spans="1:8" ht="12.75">
      <c r="A260" s="31" t="s">
        <v>13</v>
      </c>
      <c r="B260" s="31" t="s">
        <v>13</v>
      </c>
      <c r="C260" s="31" t="s">
        <v>13</v>
      </c>
      <c r="D260" s="31" t="s">
        <v>13</v>
      </c>
      <c r="E260" s="31" t="s">
        <v>13</v>
      </c>
      <c r="F260" s="31" t="s">
        <v>13</v>
      </c>
      <c r="G260" s="31" t="s">
        <v>13</v>
      </c>
      <c r="H260" s="31" t="s">
        <v>13</v>
      </c>
    </row>
    <row r="261" spans="6:8" ht="12.75">
      <c r="F261" s="10" t="s">
        <v>159</v>
      </c>
      <c r="G261" s="4">
        <f>SUM(G258:G260)-SUMIF(F258:F260,"*Subtotal:",G258:G260)</f>
        <v>0</v>
      </c>
      <c r="H261" s="4">
        <f>SUM(H258:H260)-SUMIF(F258:F260,"*Subtotal:",H258:H260)</f>
        <v>3447.95</v>
      </c>
    </row>
    <row r="262" spans="1:8" ht="12.75">
      <c r="A262" s="35" t="s">
        <v>160</v>
      </c>
      <c r="B262" s="36" t="s">
        <v>13</v>
      </c>
      <c r="C262" s="36" t="s">
        <v>13</v>
      </c>
      <c r="D262" s="36" t="s">
        <v>13</v>
      </c>
      <c r="E262" s="36" t="s">
        <v>13</v>
      </c>
      <c r="F262" s="36" t="s">
        <v>13</v>
      </c>
      <c r="G262" s="36" t="s">
        <v>13</v>
      </c>
      <c r="H262" s="36" t="s">
        <v>13</v>
      </c>
    </row>
    <row r="263" spans="1:8" s="14" customFormat="1" ht="10.5">
      <c r="A263" s="31" t="s">
        <v>169</v>
      </c>
      <c r="B263" s="31" t="s">
        <v>13</v>
      </c>
      <c r="C263" s="31" t="s">
        <v>13</v>
      </c>
      <c r="D263" s="31" t="s">
        <v>170</v>
      </c>
      <c r="E263" s="32">
        <v>1</v>
      </c>
      <c r="F263" s="33">
        <v>181.85</v>
      </c>
      <c r="G263" s="33">
        <f>PRODUCT(E263,F263)</f>
        <v>181.85</v>
      </c>
      <c r="H263" s="34" t="s">
        <v>60</v>
      </c>
    </row>
    <row r="264" spans="1:8" ht="12.75">
      <c r="A264" s="31" t="s">
        <v>13</v>
      </c>
      <c r="B264" s="31" t="s">
        <v>13</v>
      </c>
      <c r="C264" s="31" t="s">
        <v>13</v>
      </c>
      <c r="D264" s="31" t="s">
        <v>13</v>
      </c>
      <c r="E264" s="31" t="s">
        <v>13</v>
      </c>
      <c r="F264" s="31" t="s">
        <v>13</v>
      </c>
      <c r="G264" s="31" t="s">
        <v>13</v>
      </c>
      <c r="H264" s="31" t="s">
        <v>13</v>
      </c>
    </row>
    <row r="265" spans="1:8" s="14" customFormat="1" ht="10.5">
      <c r="A265" s="31" t="s">
        <v>171</v>
      </c>
      <c r="B265" s="31" t="s">
        <v>13</v>
      </c>
      <c r="C265" s="31" t="s">
        <v>13</v>
      </c>
      <c r="D265" s="31" t="s">
        <v>172</v>
      </c>
      <c r="E265" s="32">
        <v>1</v>
      </c>
      <c r="F265" s="33">
        <v>388.83</v>
      </c>
      <c r="G265" s="33">
        <f>PRODUCT(E265,F265)</f>
        <v>388.83</v>
      </c>
      <c r="H265" s="34" t="s">
        <v>60</v>
      </c>
    </row>
    <row r="266" spans="1:8" ht="12.75">
      <c r="A266" s="31" t="s">
        <v>13</v>
      </c>
      <c r="B266" s="31" t="s">
        <v>13</v>
      </c>
      <c r="C266" s="31" t="s">
        <v>13</v>
      </c>
      <c r="D266" s="31" t="s">
        <v>13</v>
      </c>
      <c r="E266" s="31" t="s">
        <v>13</v>
      </c>
      <c r="F266" s="31" t="s">
        <v>13</v>
      </c>
      <c r="G266" s="31" t="s">
        <v>13</v>
      </c>
      <c r="H266" s="31" t="s">
        <v>13</v>
      </c>
    </row>
    <row r="267" spans="1:8" s="14" customFormat="1" ht="10.5">
      <c r="A267" s="31" t="s">
        <v>173</v>
      </c>
      <c r="B267" s="31" t="s">
        <v>13</v>
      </c>
      <c r="C267" s="31" t="s">
        <v>13</v>
      </c>
      <c r="D267" s="31" t="s">
        <v>174</v>
      </c>
      <c r="E267" s="32">
        <v>1</v>
      </c>
      <c r="F267" s="33">
        <v>96.43</v>
      </c>
      <c r="G267" s="33">
        <f>PRODUCT(E267,F267)</f>
        <v>96.43</v>
      </c>
      <c r="H267" s="34" t="s">
        <v>60</v>
      </c>
    </row>
    <row r="268" spans="1:8" ht="12.75">
      <c r="A268" s="31" t="s">
        <v>13</v>
      </c>
      <c r="B268" s="31" t="s">
        <v>13</v>
      </c>
      <c r="C268" s="31" t="s">
        <v>13</v>
      </c>
      <c r="D268" s="31" t="s">
        <v>13</v>
      </c>
      <c r="E268" s="31" t="s">
        <v>13</v>
      </c>
      <c r="F268" s="31" t="s">
        <v>13</v>
      </c>
      <c r="G268" s="31" t="s">
        <v>13</v>
      </c>
      <c r="H268" s="31" t="s">
        <v>13</v>
      </c>
    </row>
    <row r="269" spans="1:8" s="14" customFormat="1" ht="10.5">
      <c r="A269" s="31" t="s">
        <v>175</v>
      </c>
      <c r="B269" s="31" t="s">
        <v>13</v>
      </c>
      <c r="C269" s="31" t="s">
        <v>13</v>
      </c>
      <c r="D269" s="31" t="s">
        <v>176</v>
      </c>
      <c r="E269" s="32">
        <v>1</v>
      </c>
      <c r="F269" s="33">
        <v>533.15</v>
      </c>
      <c r="G269" s="33">
        <f>PRODUCT(E269,F269)</f>
        <v>533.15</v>
      </c>
      <c r="H269" s="34" t="s">
        <v>60</v>
      </c>
    </row>
    <row r="270" spans="1:8" ht="12.75">
      <c r="A270" s="31" t="s">
        <v>13</v>
      </c>
      <c r="B270" s="31" t="s">
        <v>13</v>
      </c>
      <c r="C270" s="31" t="s">
        <v>13</v>
      </c>
      <c r="D270" s="31" t="s">
        <v>13</v>
      </c>
      <c r="E270" s="31" t="s">
        <v>13</v>
      </c>
      <c r="F270" s="31" t="s">
        <v>13</v>
      </c>
      <c r="G270" s="31" t="s">
        <v>13</v>
      </c>
      <c r="H270" s="31" t="s">
        <v>13</v>
      </c>
    </row>
    <row r="271" spans="1:8" s="14" customFormat="1" ht="10.5">
      <c r="A271" s="31" t="s">
        <v>177</v>
      </c>
      <c r="B271" s="31" t="s">
        <v>13</v>
      </c>
      <c r="C271" s="31" t="s">
        <v>13</v>
      </c>
      <c r="D271" s="31" t="s">
        <v>178</v>
      </c>
      <c r="E271" s="32">
        <v>1</v>
      </c>
      <c r="F271" s="33">
        <v>396.76</v>
      </c>
      <c r="G271" s="33">
        <f>PRODUCT(E271,F271)</f>
        <v>396.76</v>
      </c>
      <c r="H271" s="34" t="s">
        <v>60</v>
      </c>
    </row>
    <row r="272" spans="1:8" ht="12.75">
      <c r="A272" s="31" t="s">
        <v>13</v>
      </c>
      <c r="B272" s="31" t="s">
        <v>13</v>
      </c>
      <c r="C272" s="31" t="s">
        <v>13</v>
      </c>
      <c r="D272" s="31" t="s">
        <v>13</v>
      </c>
      <c r="E272" s="31" t="s">
        <v>13</v>
      </c>
      <c r="F272" s="31" t="s">
        <v>13</v>
      </c>
      <c r="G272" s="31" t="s">
        <v>13</v>
      </c>
      <c r="H272" s="31" t="s">
        <v>13</v>
      </c>
    </row>
    <row r="273" spans="1:8" s="14" customFormat="1" ht="10.5">
      <c r="A273" s="31" t="s">
        <v>179</v>
      </c>
      <c r="B273" s="31" t="s">
        <v>13</v>
      </c>
      <c r="C273" s="31" t="s">
        <v>13</v>
      </c>
      <c r="D273" s="31" t="s">
        <v>180</v>
      </c>
      <c r="E273" s="32">
        <v>1</v>
      </c>
      <c r="F273" s="33">
        <v>38.55</v>
      </c>
      <c r="G273" s="33">
        <f>PRODUCT(E273,F273)</f>
        <v>38.55</v>
      </c>
      <c r="H273" s="34" t="s">
        <v>60</v>
      </c>
    </row>
    <row r="274" spans="1:8" ht="12.75">
      <c r="A274" s="31" t="s">
        <v>13</v>
      </c>
      <c r="B274" s="31" t="s">
        <v>13</v>
      </c>
      <c r="C274" s="31" t="s">
        <v>13</v>
      </c>
      <c r="D274" s="31" t="s">
        <v>13</v>
      </c>
      <c r="E274" s="31" t="s">
        <v>13</v>
      </c>
      <c r="F274" s="31" t="s">
        <v>13</v>
      </c>
      <c r="G274" s="31" t="s">
        <v>13</v>
      </c>
      <c r="H274" s="31" t="s">
        <v>13</v>
      </c>
    </row>
    <row r="275" spans="6:8" ht="12.75">
      <c r="F275" s="10" t="s">
        <v>165</v>
      </c>
      <c r="G275" s="4">
        <f>SUM(G262:G274)-SUMIF(F262:F274,"*Subtotal:",G262:G274)</f>
        <v>1635.5699999999997</v>
      </c>
      <c r="H275" s="4">
        <f>SUM(H262:H274)-SUMIF(F262:F274,"*Subtotal:",H262:H274)</f>
        <v>0</v>
      </c>
    </row>
    <row r="276" spans="6:8" ht="12.75">
      <c r="F276" s="10" t="s">
        <v>181</v>
      </c>
      <c r="G276" s="4">
        <f>SUM(G257:G275)-SUMIF(F257:F275,"*Subtotal:",G257:G275)</f>
        <v>1635.5699999999997</v>
      </c>
      <c r="H276" s="4">
        <f>SUM(H257:H275)-SUMIF(F257:F275,"*Subtotal:",H257:H275)</f>
        <v>3447.95</v>
      </c>
    </row>
    <row r="277" spans="1:8" ht="12.75">
      <c r="A277" s="37" t="s">
        <v>24</v>
      </c>
      <c r="B277" s="36" t="s">
        <v>13</v>
      </c>
      <c r="C277" s="36" t="s">
        <v>13</v>
      </c>
      <c r="D277" s="36" t="s">
        <v>13</v>
      </c>
      <c r="E277" s="36" t="s">
        <v>13</v>
      </c>
      <c r="F277" s="36" t="s">
        <v>13</v>
      </c>
      <c r="G277" s="36" t="s">
        <v>13</v>
      </c>
      <c r="H277" s="36" t="s">
        <v>13</v>
      </c>
    </row>
    <row r="278" spans="1:8" ht="12.75">
      <c r="A278" s="35" t="s">
        <v>156</v>
      </c>
      <c r="B278" s="36" t="s">
        <v>13</v>
      </c>
      <c r="C278" s="36" t="s">
        <v>13</v>
      </c>
      <c r="D278" s="36" t="s">
        <v>13</v>
      </c>
      <c r="E278" s="36" t="s">
        <v>13</v>
      </c>
      <c r="F278" s="36" t="s">
        <v>13</v>
      </c>
      <c r="G278" s="36" t="s">
        <v>13</v>
      </c>
      <c r="H278" s="36" t="s">
        <v>13</v>
      </c>
    </row>
    <row r="279" spans="1:8" s="14" customFormat="1" ht="10.5">
      <c r="A279" s="31" t="s">
        <v>182</v>
      </c>
      <c r="B279" s="31" t="s">
        <v>13</v>
      </c>
      <c r="C279" s="31" t="s">
        <v>13</v>
      </c>
      <c r="D279" s="31" t="s">
        <v>183</v>
      </c>
      <c r="E279" s="32">
        <v>55</v>
      </c>
      <c r="F279" s="33">
        <v>75.56</v>
      </c>
      <c r="G279" s="33">
        <v>0</v>
      </c>
      <c r="H279" s="33">
        <f>PRODUCT(E279,F279)</f>
        <v>4155.8</v>
      </c>
    </row>
    <row r="280" spans="1:8" ht="12.75">
      <c r="A280" s="31" t="s">
        <v>13</v>
      </c>
      <c r="B280" s="31" t="s">
        <v>13</v>
      </c>
      <c r="C280" s="31" t="s">
        <v>13</v>
      </c>
      <c r="D280" s="31" t="s">
        <v>13</v>
      </c>
      <c r="E280" s="31" t="s">
        <v>13</v>
      </c>
      <c r="F280" s="31" t="s">
        <v>13</v>
      </c>
      <c r="G280" s="31" t="s">
        <v>13</v>
      </c>
      <c r="H280" s="31" t="s">
        <v>13</v>
      </c>
    </row>
    <row r="281" spans="6:8" ht="12.75">
      <c r="F281" s="10" t="s">
        <v>159</v>
      </c>
      <c r="G281" s="4">
        <f>SUM(G278:G280)-SUMIF(F278:F280,"*Subtotal:",G278:G280)</f>
        <v>0</v>
      </c>
      <c r="H281" s="4">
        <f>SUM(H278:H280)-SUMIF(F278:F280,"*Subtotal:",H278:H280)</f>
        <v>4155.8</v>
      </c>
    </row>
    <row r="282" spans="1:8" ht="12.75">
      <c r="A282" s="35" t="s">
        <v>160</v>
      </c>
      <c r="B282" s="36" t="s">
        <v>13</v>
      </c>
      <c r="C282" s="36" t="s">
        <v>13</v>
      </c>
      <c r="D282" s="36" t="s">
        <v>13</v>
      </c>
      <c r="E282" s="36" t="s">
        <v>13</v>
      </c>
      <c r="F282" s="36" t="s">
        <v>13</v>
      </c>
      <c r="G282" s="36" t="s">
        <v>13</v>
      </c>
      <c r="H282" s="36" t="s">
        <v>13</v>
      </c>
    </row>
    <row r="283" spans="1:8" s="14" customFormat="1" ht="10.5">
      <c r="A283" s="31" t="s">
        <v>184</v>
      </c>
      <c r="B283" s="31" t="s">
        <v>13</v>
      </c>
      <c r="C283" s="31" t="s">
        <v>13</v>
      </c>
      <c r="D283" s="31" t="s">
        <v>185</v>
      </c>
      <c r="E283" s="32">
        <v>1</v>
      </c>
      <c r="F283" s="33">
        <v>181.85</v>
      </c>
      <c r="G283" s="33">
        <f>PRODUCT(E283,F283)</f>
        <v>181.85</v>
      </c>
      <c r="H283" s="34" t="s">
        <v>60</v>
      </c>
    </row>
    <row r="284" spans="1:8" ht="12.75">
      <c r="A284" s="31" t="s">
        <v>13</v>
      </c>
      <c r="B284" s="31" t="s">
        <v>13</v>
      </c>
      <c r="C284" s="31" t="s">
        <v>13</v>
      </c>
      <c r="D284" s="31" t="s">
        <v>13</v>
      </c>
      <c r="E284" s="31" t="s">
        <v>13</v>
      </c>
      <c r="F284" s="31" t="s">
        <v>13</v>
      </c>
      <c r="G284" s="31" t="s">
        <v>13</v>
      </c>
      <c r="H284" s="31" t="s">
        <v>13</v>
      </c>
    </row>
    <row r="285" spans="1:8" s="14" customFormat="1" ht="10.5">
      <c r="A285" s="31" t="s">
        <v>186</v>
      </c>
      <c r="B285" s="31" t="s">
        <v>13</v>
      </c>
      <c r="C285" s="31" t="s">
        <v>13</v>
      </c>
      <c r="D285" s="31" t="s">
        <v>187</v>
      </c>
      <c r="E285" s="32">
        <v>1</v>
      </c>
      <c r="F285" s="33">
        <v>388.83</v>
      </c>
      <c r="G285" s="33">
        <f>PRODUCT(E285,F285)</f>
        <v>388.83</v>
      </c>
      <c r="H285" s="34" t="s">
        <v>60</v>
      </c>
    </row>
    <row r="286" spans="1:8" ht="12.75">
      <c r="A286" s="31" t="s">
        <v>13</v>
      </c>
      <c r="B286" s="31" t="s">
        <v>13</v>
      </c>
      <c r="C286" s="31" t="s">
        <v>13</v>
      </c>
      <c r="D286" s="31" t="s">
        <v>13</v>
      </c>
      <c r="E286" s="31" t="s">
        <v>13</v>
      </c>
      <c r="F286" s="31" t="s">
        <v>13</v>
      </c>
      <c r="G286" s="31" t="s">
        <v>13</v>
      </c>
      <c r="H286" s="31" t="s">
        <v>13</v>
      </c>
    </row>
    <row r="287" spans="1:8" s="14" customFormat="1" ht="10.5">
      <c r="A287" s="31" t="s">
        <v>188</v>
      </c>
      <c r="B287" s="31" t="s">
        <v>13</v>
      </c>
      <c r="C287" s="31" t="s">
        <v>13</v>
      </c>
      <c r="D287" s="31" t="s">
        <v>189</v>
      </c>
      <c r="E287" s="32">
        <v>1</v>
      </c>
      <c r="F287" s="33">
        <v>96.43</v>
      </c>
      <c r="G287" s="33">
        <f>PRODUCT(E287,F287)</f>
        <v>96.43</v>
      </c>
      <c r="H287" s="34" t="s">
        <v>60</v>
      </c>
    </row>
    <row r="288" spans="1:8" ht="12.75">
      <c r="A288" s="31" t="s">
        <v>13</v>
      </c>
      <c r="B288" s="31" t="s">
        <v>13</v>
      </c>
      <c r="C288" s="31" t="s">
        <v>13</v>
      </c>
      <c r="D288" s="31" t="s">
        <v>13</v>
      </c>
      <c r="E288" s="31" t="s">
        <v>13</v>
      </c>
      <c r="F288" s="31" t="s">
        <v>13</v>
      </c>
      <c r="G288" s="31" t="s">
        <v>13</v>
      </c>
      <c r="H288" s="31" t="s">
        <v>13</v>
      </c>
    </row>
    <row r="289" spans="1:8" s="14" customFormat="1" ht="10.5">
      <c r="A289" s="31" t="s">
        <v>190</v>
      </c>
      <c r="B289" s="31" t="s">
        <v>13</v>
      </c>
      <c r="C289" s="31" t="s">
        <v>13</v>
      </c>
      <c r="D289" s="31" t="s">
        <v>191</v>
      </c>
      <c r="E289" s="32">
        <v>1</v>
      </c>
      <c r="F289" s="33">
        <v>38.55</v>
      </c>
      <c r="G289" s="33">
        <f>PRODUCT(E289,F289)</f>
        <v>38.55</v>
      </c>
      <c r="H289" s="34" t="s">
        <v>60</v>
      </c>
    </row>
    <row r="290" spans="1:8" ht="12.75">
      <c r="A290" s="31" t="s">
        <v>13</v>
      </c>
      <c r="B290" s="31" t="s">
        <v>13</v>
      </c>
      <c r="C290" s="31" t="s">
        <v>13</v>
      </c>
      <c r="D290" s="31" t="s">
        <v>13</v>
      </c>
      <c r="E290" s="31" t="s">
        <v>13</v>
      </c>
      <c r="F290" s="31" t="s">
        <v>13</v>
      </c>
      <c r="G290" s="31" t="s">
        <v>13</v>
      </c>
      <c r="H290" s="31" t="s">
        <v>13</v>
      </c>
    </row>
    <row r="291" spans="6:8" ht="12.75">
      <c r="F291" s="10" t="s">
        <v>165</v>
      </c>
      <c r="G291" s="4">
        <f>SUM(G282:G290)-SUMIF(F282:F290,"*Subtotal:",G282:G290)</f>
        <v>705.6599999999999</v>
      </c>
      <c r="H291" s="4">
        <f>SUM(H282:H290)-SUMIF(F282:F290,"*Subtotal:",H282:H290)</f>
        <v>0</v>
      </c>
    </row>
    <row r="292" spans="6:8" ht="12.75">
      <c r="F292" s="10" t="s">
        <v>192</v>
      </c>
      <c r="G292" s="4">
        <f>SUM(G277:G291)-SUMIF(F277:F291,"*Subtotal:",G277:G291)</f>
        <v>705.6599999999999</v>
      </c>
      <c r="H292" s="4">
        <f>SUM(H277:H291)-SUMIF(F277:F291,"*Subtotal:",H277:H291)</f>
        <v>4155.8</v>
      </c>
    </row>
    <row r="293" spans="1:8" ht="12.75">
      <c r="A293" s="37" t="s">
        <v>25</v>
      </c>
      <c r="B293" s="36" t="s">
        <v>13</v>
      </c>
      <c r="C293" s="36" t="s">
        <v>13</v>
      </c>
      <c r="D293" s="36" t="s">
        <v>13</v>
      </c>
      <c r="E293" s="36" t="s">
        <v>13</v>
      </c>
      <c r="F293" s="36" t="s">
        <v>13</v>
      </c>
      <c r="G293" s="36" t="s">
        <v>13</v>
      </c>
      <c r="H293" s="36" t="s">
        <v>13</v>
      </c>
    </row>
    <row r="294" spans="1:8" ht="12.75">
      <c r="A294" s="35" t="s">
        <v>156</v>
      </c>
      <c r="B294" s="36" t="s">
        <v>13</v>
      </c>
      <c r="C294" s="36" t="s">
        <v>13</v>
      </c>
      <c r="D294" s="36" t="s">
        <v>13</v>
      </c>
      <c r="E294" s="36" t="s">
        <v>13</v>
      </c>
      <c r="F294" s="36" t="s">
        <v>13</v>
      </c>
      <c r="G294" s="36" t="s">
        <v>13</v>
      </c>
      <c r="H294" s="36" t="s">
        <v>13</v>
      </c>
    </row>
    <row r="295" spans="1:8" s="14" customFormat="1" ht="10.5">
      <c r="A295" s="31" t="s">
        <v>193</v>
      </c>
      <c r="B295" s="31" t="s">
        <v>13</v>
      </c>
      <c r="C295" s="31" t="s">
        <v>13</v>
      </c>
      <c r="D295" s="31" t="s">
        <v>194</v>
      </c>
      <c r="E295" s="32">
        <v>60</v>
      </c>
      <c r="F295" s="33">
        <v>75.56</v>
      </c>
      <c r="G295" s="33">
        <v>0</v>
      </c>
      <c r="H295" s="33">
        <f>PRODUCT(E295,F295)</f>
        <v>4533.6</v>
      </c>
    </row>
    <row r="296" spans="1:8" ht="12.75">
      <c r="A296" s="31" t="s">
        <v>13</v>
      </c>
      <c r="B296" s="31" t="s">
        <v>13</v>
      </c>
      <c r="C296" s="31" t="s">
        <v>13</v>
      </c>
      <c r="D296" s="31" t="s">
        <v>13</v>
      </c>
      <c r="E296" s="31" t="s">
        <v>13</v>
      </c>
      <c r="F296" s="31" t="s">
        <v>13</v>
      </c>
      <c r="G296" s="31" t="s">
        <v>13</v>
      </c>
      <c r="H296" s="31" t="s">
        <v>13</v>
      </c>
    </row>
    <row r="297" spans="6:8" ht="12.75">
      <c r="F297" s="10" t="s">
        <v>159</v>
      </c>
      <c r="G297" s="4">
        <f>SUM(G294:G296)-SUMIF(F294:F296,"*Subtotal:",G294:G296)</f>
        <v>0</v>
      </c>
      <c r="H297" s="4">
        <f>SUM(H294:H296)-SUMIF(F294:F296,"*Subtotal:",H294:H296)</f>
        <v>4533.6</v>
      </c>
    </row>
    <row r="298" spans="1:8" ht="12.75">
      <c r="A298" s="35" t="s">
        <v>160</v>
      </c>
      <c r="B298" s="36" t="s">
        <v>13</v>
      </c>
      <c r="C298" s="36" t="s">
        <v>13</v>
      </c>
      <c r="D298" s="36" t="s">
        <v>13</v>
      </c>
      <c r="E298" s="36" t="s">
        <v>13</v>
      </c>
      <c r="F298" s="36" t="s">
        <v>13</v>
      </c>
      <c r="G298" s="36" t="s">
        <v>13</v>
      </c>
      <c r="H298" s="36" t="s">
        <v>13</v>
      </c>
    </row>
    <row r="299" spans="1:8" s="14" customFormat="1" ht="10.5">
      <c r="A299" s="31" t="s">
        <v>195</v>
      </c>
      <c r="B299" s="31" t="s">
        <v>13</v>
      </c>
      <c r="C299" s="31" t="s">
        <v>13</v>
      </c>
      <c r="D299" s="31" t="s">
        <v>196</v>
      </c>
      <c r="E299" s="32">
        <v>1</v>
      </c>
      <c r="F299" s="33">
        <v>181.85</v>
      </c>
      <c r="G299" s="33">
        <f>PRODUCT(E299,F299)</f>
        <v>181.85</v>
      </c>
      <c r="H299" s="34" t="s">
        <v>60</v>
      </c>
    </row>
    <row r="300" spans="1:8" ht="12.75">
      <c r="A300" s="31" t="s">
        <v>13</v>
      </c>
      <c r="B300" s="31" t="s">
        <v>13</v>
      </c>
      <c r="C300" s="31" t="s">
        <v>13</v>
      </c>
      <c r="D300" s="31" t="s">
        <v>13</v>
      </c>
      <c r="E300" s="31" t="s">
        <v>13</v>
      </c>
      <c r="F300" s="31" t="s">
        <v>13</v>
      </c>
      <c r="G300" s="31" t="s">
        <v>13</v>
      </c>
      <c r="H300" s="31" t="s">
        <v>13</v>
      </c>
    </row>
    <row r="301" spans="1:8" s="14" customFormat="1" ht="10.5">
      <c r="A301" s="31" t="s">
        <v>197</v>
      </c>
      <c r="B301" s="31" t="s">
        <v>13</v>
      </c>
      <c r="C301" s="31" t="s">
        <v>13</v>
      </c>
      <c r="D301" s="31" t="s">
        <v>198</v>
      </c>
      <c r="E301" s="32">
        <v>1</v>
      </c>
      <c r="F301" s="33">
        <v>388.83</v>
      </c>
      <c r="G301" s="33">
        <f>PRODUCT(E301,F301)</f>
        <v>388.83</v>
      </c>
      <c r="H301" s="34" t="s">
        <v>60</v>
      </c>
    </row>
    <row r="302" spans="1:8" ht="12.75">
      <c r="A302" s="31" t="s">
        <v>13</v>
      </c>
      <c r="B302" s="31" t="s">
        <v>13</v>
      </c>
      <c r="C302" s="31" t="s">
        <v>13</v>
      </c>
      <c r="D302" s="31" t="s">
        <v>13</v>
      </c>
      <c r="E302" s="31" t="s">
        <v>13</v>
      </c>
      <c r="F302" s="31" t="s">
        <v>13</v>
      </c>
      <c r="G302" s="31" t="s">
        <v>13</v>
      </c>
      <c r="H302" s="31" t="s">
        <v>13</v>
      </c>
    </row>
    <row r="303" spans="1:8" s="14" customFormat="1" ht="10.5">
      <c r="A303" s="31" t="s">
        <v>199</v>
      </c>
      <c r="B303" s="31" t="s">
        <v>13</v>
      </c>
      <c r="C303" s="31" t="s">
        <v>13</v>
      </c>
      <c r="D303" s="31" t="s">
        <v>200</v>
      </c>
      <c r="E303" s="32">
        <v>1</v>
      </c>
      <c r="F303" s="33">
        <v>96.43</v>
      </c>
      <c r="G303" s="33">
        <f>PRODUCT(E303,F303)</f>
        <v>96.43</v>
      </c>
      <c r="H303" s="34" t="s">
        <v>60</v>
      </c>
    </row>
    <row r="304" spans="1:8" ht="12.75">
      <c r="A304" s="31" t="s">
        <v>13</v>
      </c>
      <c r="B304" s="31" t="s">
        <v>13</v>
      </c>
      <c r="C304" s="31" t="s">
        <v>13</v>
      </c>
      <c r="D304" s="31" t="s">
        <v>13</v>
      </c>
      <c r="E304" s="31" t="s">
        <v>13</v>
      </c>
      <c r="F304" s="31" t="s">
        <v>13</v>
      </c>
      <c r="G304" s="31" t="s">
        <v>13</v>
      </c>
      <c r="H304" s="31" t="s">
        <v>13</v>
      </c>
    </row>
    <row r="305" spans="1:8" s="14" customFormat="1" ht="10.5">
      <c r="A305" s="31" t="s">
        <v>201</v>
      </c>
      <c r="B305" s="31" t="s">
        <v>13</v>
      </c>
      <c r="C305" s="31" t="s">
        <v>13</v>
      </c>
      <c r="D305" s="31" t="s">
        <v>202</v>
      </c>
      <c r="E305" s="32">
        <v>1</v>
      </c>
      <c r="F305" s="33">
        <v>38.55</v>
      </c>
      <c r="G305" s="33">
        <f>PRODUCT(E305,F305)</f>
        <v>38.55</v>
      </c>
      <c r="H305" s="34" t="s">
        <v>60</v>
      </c>
    </row>
    <row r="306" spans="1:8" ht="12.75">
      <c r="A306" s="31" t="s">
        <v>13</v>
      </c>
      <c r="B306" s="31" t="s">
        <v>13</v>
      </c>
      <c r="C306" s="31" t="s">
        <v>13</v>
      </c>
      <c r="D306" s="31" t="s">
        <v>13</v>
      </c>
      <c r="E306" s="31" t="s">
        <v>13</v>
      </c>
      <c r="F306" s="31" t="s">
        <v>13</v>
      </c>
      <c r="G306" s="31" t="s">
        <v>13</v>
      </c>
      <c r="H306" s="31" t="s">
        <v>13</v>
      </c>
    </row>
    <row r="307" spans="6:8" ht="12.75">
      <c r="F307" s="10" t="s">
        <v>165</v>
      </c>
      <c r="G307" s="4">
        <f>SUM(G298:G306)-SUMIF(F298:F306,"*Subtotal:",G298:G306)</f>
        <v>705.6599999999999</v>
      </c>
      <c r="H307" s="4">
        <f>SUM(H298:H306)-SUMIF(F298:F306,"*Subtotal:",H298:H306)</f>
        <v>0</v>
      </c>
    </row>
    <row r="308" spans="6:8" ht="12.75">
      <c r="F308" s="10" t="s">
        <v>203</v>
      </c>
      <c r="G308" s="4">
        <f>SUM(G293:G307)-SUMIF(F293:F307,"*Subtotal:",G293:G307)</f>
        <v>705.6599999999999</v>
      </c>
      <c r="H308" s="4">
        <f>SUM(H293:H307)-SUMIF(F293:F307,"*Subtotal:",H293:H307)</f>
        <v>4533.6</v>
      </c>
    </row>
    <row r="309" spans="1:8" ht="12.75">
      <c r="A309" s="37" t="s">
        <v>26</v>
      </c>
      <c r="B309" s="36" t="s">
        <v>13</v>
      </c>
      <c r="C309" s="36" t="s">
        <v>13</v>
      </c>
      <c r="D309" s="36" t="s">
        <v>13</v>
      </c>
      <c r="E309" s="36" t="s">
        <v>13</v>
      </c>
      <c r="F309" s="36" t="s">
        <v>13</v>
      </c>
      <c r="G309" s="36" t="s">
        <v>13</v>
      </c>
      <c r="H309" s="36" t="s">
        <v>13</v>
      </c>
    </row>
    <row r="310" spans="1:8" ht="12.75">
      <c r="A310" s="35" t="s">
        <v>156</v>
      </c>
      <c r="B310" s="36" t="s">
        <v>13</v>
      </c>
      <c r="C310" s="36" t="s">
        <v>13</v>
      </c>
      <c r="D310" s="36" t="s">
        <v>13</v>
      </c>
      <c r="E310" s="36" t="s">
        <v>13</v>
      </c>
      <c r="F310" s="36" t="s">
        <v>13</v>
      </c>
      <c r="G310" s="36" t="s">
        <v>13</v>
      </c>
      <c r="H310" s="36" t="s">
        <v>13</v>
      </c>
    </row>
    <row r="311" spans="1:8" s="14" customFormat="1" ht="10.5">
      <c r="A311" s="31" t="s">
        <v>204</v>
      </c>
      <c r="B311" s="31" t="s">
        <v>13</v>
      </c>
      <c r="C311" s="31" t="s">
        <v>13</v>
      </c>
      <c r="D311" s="31" t="s">
        <v>205</v>
      </c>
      <c r="E311" s="32">
        <v>50</v>
      </c>
      <c r="F311" s="33">
        <v>80.35</v>
      </c>
      <c r="G311" s="33">
        <v>0</v>
      </c>
      <c r="H311" s="33">
        <f>PRODUCT(E311,F311)</f>
        <v>4017.4999999999995</v>
      </c>
    </row>
    <row r="312" spans="1:8" ht="12.75">
      <c r="A312" s="31" t="s">
        <v>13</v>
      </c>
      <c r="B312" s="31" t="s">
        <v>13</v>
      </c>
      <c r="C312" s="31" t="s">
        <v>13</v>
      </c>
      <c r="D312" s="31" t="s">
        <v>13</v>
      </c>
      <c r="E312" s="31" t="s">
        <v>13</v>
      </c>
      <c r="F312" s="31" t="s">
        <v>13</v>
      </c>
      <c r="G312" s="31" t="s">
        <v>13</v>
      </c>
      <c r="H312" s="31" t="s">
        <v>13</v>
      </c>
    </row>
    <row r="313" spans="6:8" ht="12.75">
      <c r="F313" s="10" t="s">
        <v>159</v>
      </c>
      <c r="G313" s="4">
        <f>SUM(G310:G312)-SUMIF(F310:F312,"*Subtotal:",G310:G312)</f>
        <v>0</v>
      </c>
      <c r="H313" s="4">
        <f>SUM(H310:H312)-SUMIF(F310:F312,"*Subtotal:",H310:H312)</f>
        <v>4017.4999999999995</v>
      </c>
    </row>
    <row r="314" spans="1:8" ht="12.75">
      <c r="A314" s="35" t="s">
        <v>160</v>
      </c>
      <c r="B314" s="36" t="s">
        <v>13</v>
      </c>
      <c r="C314" s="36" t="s">
        <v>13</v>
      </c>
      <c r="D314" s="36" t="s">
        <v>13</v>
      </c>
      <c r="E314" s="36" t="s">
        <v>13</v>
      </c>
      <c r="F314" s="36" t="s">
        <v>13</v>
      </c>
      <c r="G314" s="36" t="s">
        <v>13</v>
      </c>
      <c r="H314" s="36" t="s">
        <v>13</v>
      </c>
    </row>
    <row r="315" spans="1:8" s="14" customFormat="1" ht="10.5">
      <c r="A315" s="31" t="s">
        <v>206</v>
      </c>
      <c r="B315" s="31" t="s">
        <v>13</v>
      </c>
      <c r="C315" s="31" t="s">
        <v>13</v>
      </c>
      <c r="D315" s="31" t="s">
        <v>207</v>
      </c>
      <c r="E315" s="32">
        <v>1</v>
      </c>
      <c r="F315" s="33">
        <v>181.85</v>
      </c>
      <c r="G315" s="33">
        <f>PRODUCT(E315,F315)</f>
        <v>181.85</v>
      </c>
      <c r="H315" s="34" t="s">
        <v>60</v>
      </c>
    </row>
    <row r="316" spans="1:8" ht="12.75">
      <c r="A316" s="31" t="s">
        <v>13</v>
      </c>
      <c r="B316" s="31" t="s">
        <v>13</v>
      </c>
      <c r="C316" s="31" t="s">
        <v>13</v>
      </c>
      <c r="D316" s="31" t="s">
        <v>13</v>
      </c>
      <c r="E316" s="31" t="s">
        <v>13</v>
      </c>
      <c r="F316" s="31" t="s">
        <v>13</v>
      </c>
      <c r="G316" s="31" t="s">
        <v>13</v>
      </c>
      <c r="H316" s="31" t="s">
        <v>13</v>
      </c>
    </row>
    <row r="317" spans="1:8" s="14" customFormat="1" ht="10.5">
      <c r="A317" s="31" t="s">
        <v>208</v>
      </c>
      <c r="B317" s="31" t="s">
        <v>13</v>
      </c>
      <c r="C317" s="31" t="s">
        <v>13</v>
      </c>
      <c r="D317" s="31" t="s">
        <v>209</v>
      </c>
      <c r="E317" s="32">
        <v>1</v>
      </c>
      <c r="F317" s="33">
        <v>388.83</v>
      </c>
      <c r="G317" s="33">
        <f>PRODUCT(E317,F317)</f>
        <v>388.83</v>
      </c>
      <c r="H317" s="34" t="s">
        <v>60</v>
      </c>
    </row>
    <row r="318" spans="1:8" ht="12.75">
      <c r="A318" s="31" t="s">
        <v>13</v>
      </c>
      <c r="B318" s="31" t="s">
        <v>13</v>
      </c>
      <c r="C318" s="31" t="s">
        <v>13</v>
      </c>
      <c r="D318" s="31" t="s">
        <v>13</v>
      </c>
      <c r="E318" s="31" t="s">
        <v>13</v>
      </c>
      <c r="F318" s="31" t="s">
        <v>13</v>
      </c>
      <c r="G318" s="31" t="s">
        <v>13</v>
      </c>
      <c r="H318" s="31" t="s">
        <v>13</v>
      </c>
    </row>
    <row r="319" spans="1:8" s="14" customFormat="1" ht="10.5">
      <c r="A319" s="31" t="s">
        <v>210</v>
      </c>
      <c r="B319" s="31" t="s">
        <v>13</v>
      </c>
      <c r="C319" s="31" t="s">
        <v>13</v>
      </c>
      <c r="D319" s="31" t="s">
        <v>211</v>
      </c>
      <c r="E319" s="32">
        <v>1</v>
      </c>
      <c r="F319" s="33">
        <v>96.43</v>
      </c>
      <c r="G319" s="33">
        <f>PRODUCT(E319,F319)</f>
        <v>96.43</v>
      </c>
      <c r="H319" s="34" t="s">
        <v>60</v>
      </c>
    </row>
    <row r="320" spans="1:8" ht="12.75">
      <c r="A320" s="31" t="s">
        <v>13</v>
      </c>
      <c r="B320" s="31" t="s">
        <v>13</v>
      </c>
      <c r="C320" s="31" t="s">
        <v>13</v>
      </c>
      <c r="D320" s="31" t="s">
        <v>13</v>
      </c>
      <c r="E320" s="31" t="s">
        <v>13</v>
      </c>
      <c r="F320" s="31" t="s">
        <v>13</v>
      </c>
      <c r="G320" s="31" t="s">
        <v>13</v>
      </c>
      <c r="H320" s="31" t="s">
        <v>13</v>
      </c>
    </row>
    <row r="321" spans="1:8" s="14" customFormat="1" ht="10.5">
      <c r="A321" s="31" t="s">
        <v>212</v>
      </c>
      <c r="B321" s="31" t="s">
        <v>13</v>
      </c>
      <c r="C321" s="31" t="s">
        <v>13</v>
      </c>
      <c r="D321" s="31" t="s">
        <v>213</v>
      </c>
      <c r="E321" s="32">
        <v>1</v>
      </c>
      <c r="F321" s="33">
        <v>38.55</v>
      </c>
      <c r="G321" s="33">
        <f>PRODUCT(E321,F321)</f>
        <v>38.55</v>
      </c>
      <c r="H321" s="34" t="s">
        <v>60</v>
      </c>
    </row>
    <row r="322" spans="1:8" ht="12.75">
      <c r="A322" s="31" t="s">
        <v>13</v>
      </c>
      <c r="B322" s="31" t="s">
        <v>13</v>
      </c>
      <c r="C322" s="31" t="s">
        <v>13</v>
      </c>
      <c r="D322" s="31" t="s">
        <v>13</v>
      </c>
      <c r="E322" s="31" t="s">
        <v>13</v>
      </c>
      <c r="F322" s="31" t="s">
        <v>13</v>
      </c>
      <c r="G322" s="31" t="s">
        <v>13</v>
      </c>
      <c r="H322" s="31" t="s">
        <v>13</v>
      </c>
    </row>
    <row r="323" spans="6:8" ht="12.75">
      <c r="F323" s="10" t="s">
        <v>165</v>
      </c>
      <c r="G323" s="4">
        <f>SUM(G314:G322)-SUMIF(F314:F322,"*Subtotal:",G314:G322)</f>
        <v>705.6599999999999</v>
      </c>
      <c r="H323" s="4">
        <f>SUM(H314:H322)-SUMIF(F314:F322,"*Subtotal:",H314:H322)</f>
        <v>0</v>
      </c>
    </row>
    <row r="324" spans="6:8" ht="12.75">
      <c r="F324" s="10" t="s">
        <v>214</v>
      </c>
      <c r="G324" s="4">
        <f>SUM(G309:G323)-SUMIF(F309:F323,"*Subtotal:",G309:G323)</f>
        <v>705.6599999999999</v>
      </c>
      <c r="H324" s="4">
        <f>SUM(H309:H323)-SUMIF(F309:F323,"*Subtotal:",H309:H323)</f>
        <v>4017.4999999999995</v>
      </c>
    </row>
    <row r="325" spans="1:8" ht="12.75">
      <c r="A325" s="37" t="s">
        <v>27</v>
      </c>
      <c r="B325" s="36" t="s">
        <v>13</v>
      </c>
      <c r="C325" s="36" t="s">
        <v>13</v>
      </c>
      <c r="D325" s="36" t="s">
        <v>13</v>
      </c>
      <c r="E325" s="36" t="s">
        <v>13</v>
      </c>
      <c r="F325" s="36" t="s">
        <v>13</v>
      </c>
      <c r="G325" s="36" t="s">
        <v>13</v>
      </c>
      <c r="H325" s="36" t="s">
        <v>13</v>
      </c>
    </row>
    <row r="326" spans="1:8" ht="12.75">
      <c r="A326" s="35" t="s">
        <v>156</v>
      </c>
      <c r="B326" s="36" t="s">
        <v>13</v>
      </c>
      <c r="C326" s="36" t="s">
        <v>13</v>
      </c>
      <c r="D326" s="36" t="s">
        <v>13</v>
      </c>
      <c r="E326" s="36" t="s">
        <v>13</v>
      </c>
      <c r="F326" s="36" t="s">
        <v>13</v>
      </c>
      <c r="G326" s="36" t="s">
        <v>13</v>
      </c>
      <c r="H326" s="36" t="s">
        <v>13</v>
      </c>
    </row>
    <row r="327" spans="1:8" s="14" customFormat="1" ht="10.5">
      <c r="A327" s="31" t="s">
        <v>215</v>
      </c>
      <c r="B327" s="31" t="s">
        <v>13</v>
      </c>
      <c r="C327" s="31" t="s">
        <v>13</v>
      </c>
      <c r="D327" s="31" t="s">
        <v>216</v>
      </c>
      <c r="E327" s="32">
        <v>60</v>
      </c>
      <c r="F327" s="33">
        <v>80.35</v>
      </c>
      <c r="G327" s="33">
        <v>0</v>
      </c>
      <c r="H327" s="33">
        <f>PRODUCT(E327,F327)</f>
        <v>4821</v>
      </c>
    </row>
    <row r="328" spans="1:8" ht="12.75">
      <c r="A328" s="31" t="s">
        <v>13</v>
      </c>
      <c r="B328" s="31" t="s">
        <v>13</v>
      </c>
      <c r="C328" s="31" t="s">
        <v>13</v>
      </c>
      <c r="D328" s="31" t="s">
        <v>13</v>
      </c>
      <c r="E328" s="31" t="s">
        <v>13</v>
      </c>
      <c r="F328" s="31" t="s">
        <v>13</v>
      </c>
      <c r="G328" s="31" t="s">
        <v>13</v>
      </c>
      <c r="H328" s="31" t="s">
        <v>13</v>
      </c>
    </row>
    <row r="329" spans="6:8" ht="12.75">
      <c r="F329" s="10" t="s">
        <v>159</v>
      </c>
      <c r="G329" s="4">
        <f>SUM(G326:G328)-SUMIF(F326:F328,"*Subtotal:",G326:G328)</f>
        <v>0</v>
      </c>
      <c r="H329" s="4">
        <f>SUM(H326:H328)-SUMIF(F326:F328,"*Subtotal:",H326:H328)</f>
        <v>4821</v>
      </c>
    </row>
    <row r="330" spans="1:8" ht="12.75">
      <c r="A330" s="35" t="s">
        <v>160</v>
      </c>
      <c r="B330" s="36" t="s">
        <v>13</v>
      </c>
      <c r="C330" s="36" t="s">
        <v>13</v>
      </c>
      <c r="D330" s="36" t="s">
        <v>13</v>
      </c>
      <c r="E330" s="36" t="s">
        <v>13</v>
      </c>
      <c r="F330" s="36" t="s">
        <v>13</v>
      </c>
      <c r="G330" s="36" t="s">
        <v>13</v>
      </c>
      <c r="H330" s="36" t="s">
        <v>13</v>
      </c>
    </row>
    <row r="331" spans="1:8" s="14" customFormat="1" ht="10.5">
      <c r="A331" s="31" t="s">
        <v>217</v>
      </c>
      <c r="B331" s="31" t="s">
        <v>13</v>
      </c>
      <c r="C331" s="31" t="s">
        <v>13</v>
      </c>
      <c r="D331" s="31" t="s">
        <v>218</v>
      </c>
      <c r="E331" s="32">
        <v>1</v>
      </c>
      <c r="F331" s="33">
        <v>181.85</v>
      </c>
      <c r="G331" s="33">
        <f>PRODUCT(E331,F331)</f>
        <v>181.85</v>
      </c>
      <c r="H331" s="34" t="s">
        <v>60</v>
      </c>
    </row>
    <row r="332" spans="1:8" ht="12.75">
      <c r="A332" s="31" t="s">
        <v>13</v>
      </c>
      <c r="B332" s="31" t="s">
        <v>13</v>
      </c>
      <c r="C332" s="31" t="s">
        <v>13</v>
      </c>
      <c r="D332" s="31" t="s">
        <v>13</v>
      </c>
      <c r="E332" s="31" t="s">
        <v>13</v>
      </c>
      <c r="F332" s="31" t="s">
        <v>13</v>
      </c>
      <c r="G332" s="31" t="s">
        <v>13</v>
      </c>
      <c r="H332" s="31" t="s">
        <v>13</v>
      </c>
    </row>
    <row r="333" spans="1:8" s="14" customFormat="1" ht="10.5">
      <c r="A333" s="31" t="s">
        <v>219</v>
      </c>
      <c r="B333" s="31" t="s">
        <v>13</v>
      </c>
      <c r="C333" s="31" t="s">
        <v>13</v>
      </c>
      <c r="D333" s="31" t="s">
        <v>220</v>
      </c>
      <c r="E333" s="32">
        <v>1</v>
      </c>
      <c r="F333" s="33">
        <v>388.83</v>
      </c>
      <c r="G333" s="33">
        <f>PRODUCT(E333,F333)</f>
        <v>388.83</v>
      </c>
      <c r="H333" s="34" t="s">
        <v>60</v>
      </c>
    </row>
    <row r="334" spans="1:8" ht="12.75">
      <c r="A334" s="31" t="s">
        <v>13</v>
      </c>
      <c r="B334" s="31" t="s">
        <v>13</v>
      </c>
      <c r="C334" s="31" t="s">
        <v>13</v>
      </c>
      <c r="D334" s="31" t="s">
        <v>13</v>
      </c>
      <c r="E334" s="31" t="s">
        <v>13</v>
      </c>
      <c r="F334" s="31" t="s">
        <v>13</v>
      </c>
      <c r="G334" s="31" t="s">
        <v>13</v>
      </c>
      <c r="H334" s="31" t="s">
        <v>13</v>
      </c>
    </row>
    <row r="335" spans="1:8" s="14" customFormat="1" ht="10.5">
      <c r="A335" s="31" t="s">
        <v>221</v>
      </c>
      <c r="B335" s="31" t="s">
        <v>13</v>
      </c>
      <c r="C335" s="31" t="s">
        <v>13</v>
      </c>
      <c r="D335" s="31" t="s">
        <v>222</v>
      </c>
      <c r="E335" s="32">
        <v>1</v>
      </c>
      <c r="F335" s="33">
        <v>96.43</v>
      </c>
      <c r="G335" s="33">
        <f>PRODUCT(E335,F335)</f>
        <v>96.43</v>
      </c>
      <c r="H335" s="34" t="s">
        <v>60</v>
      </c>
    </row>
    <row r="336" spans="1:8" ht="12.75">
      <c r="A336" s="31" t="s">
        <v>13</v>
      </c>
      <c r="B336" s="31" t="s">
        <v>13</v>
      </c>
      <c r="C336" s="31" t="s">
        <v>13</v>
      </c>
      <c r="D336" s="31" t="s">
        <v>13</v>
      </c>
      <c r="E336" s="31" t="s">
        <v>13</v>
      </c>
      <c r="F336" s="31" t="s">
        <v>13</v>
      </c>
      <c r="G336" s="31" t="s">
        <v>13</v>
      </c>
      <c r="H336" s="31" t="s">
        <v>13</v>
      </c>
    </row>
    <row r="337" spans="1:8" s="14" customFormat="1" ht="10.5">
      <c r="A337" s="31" t="s">
        <v>223</v>
      </c>
      <c r="B337" s="31" t="s">
        <v>13</v>
      </c>
      <c r="C337" s="31" t="s">
        <v>13</v>
      </c>
      <c r="D337" s="31" t="s">
        <v>224</v>
      </c>
      <c r="E337" s="32">
        <v>1</v>
      </c>
      <c r="F337" s="33">
        <v>38.55</v>
      </c>
      <c r="G337" s="33">
        <f>PRODUCT(E337,F337)</f>
        <v>38.55</v>
      </c>
      <c r="H337" s="34" t="s">
        <v>60</v>
      </c>
    </row>
    <row r="338" spans="1:8" ht="12.75">
      <c r="A338" s="31" t="s">
        <v>13</v>
      </c>
      <c r="B338" s="31" t="s">
        <v>13</v>
      </c>
      <c r="C338" s="31" t="s">
        <v>13</v>
      </c>
      <c r="D338" s="31" t="s">
        <v>13</v>
      </c>
      <c r="E338" s="31" t="s">
        <v>13</v>
      </c>
      <c r="F338" s="31" t="s">
        <v>13</v>
      </c>
      <c r="G338" s="31" t="s">
        <v>13</v>
      </c>
      <c r="H338" s="31" t="s">
        <v>13</v>
      </c>
    </row>
    <row r="339" spans="6:8" ht="12.75">
      <c r="F339" s="10" t="s">
        <v>165</v>
      </c>
      <c r="G339" s="4">
        <f>SUM(G330:G338)-SUMIF(F330:F338,"*Subtotal:",G330:G338)</f>
        <v>705.6599999999999</v>
      </c>
      <c r="H339" s="4">
        <f>SUM(H330:H338)-SUMIF(F330:F338,"*Subtotal:",H330:H338)</f>
        <v>0</v>
      </c>
    </row>
    <row r="340" spans="6:8" ht="12.75">
      <c r="F340" s="10" t="s">
        <v>225</v>
      </c>
      <c r="G340" s="4">
        <f>SUM(G325:G339)-SUMIF(F325:F339,"*Subtotal:",G325:G339)</f>
        <v>705.6599999999999</v>
      </c>
      <c r="H340" s="4">
        <f>SUM(H325:H339)-SUMIF(F325:F339,"*Subtotal:",H325:H339)</f>
        <v>4821</v>
      </c>
    </row>
    <row r="341" spans="1:8" ht="12.75">
      <c r="A341" s="37" t="s">
        <v>28</v>
      </c>
      <c r="B341" s="36" t="s">
        <v>13</v>
      </c>
      <c r="C341" s="36" t="s">
        <v>13</v>
      </c>
      <c r="D341" s="36" t="s">
        <v>13</v>
      </c>
      <c r="E341" s="36" t="s">
        <v>13</v>
      </c>
      <c r="F341" s="36" t="s">
        <v>13</v>
      </c>
      <c r="G341" s="36" t="s">
        <v>13</v>
      </c>
      <c r="H341" s="36" t="s">
        <v>13</v>
      </c>
    </row>
    <row r="342" spans="1:8" ht="12.75">
      <c r="A342" s="35" t="s">
        <v>156</v>
      </c>
      <c r="B342" s="36" t="s">
        <v>13</v>
      </c>
      <c r="C342" s="36" t="s">
        <v>13</v>
      </c>
      <c r="D342" s="36" t="s">
        <v>13</v>
      </c>
      <c r="E342" s="36" t="s">
        <v>13</v>
      </c>
      <c r="F342" s="36" t="s">
        <v>13</v>
      </c>
      <c r="G342" s="36" t="s">
        <v>13</v>
      </c>
      <c r="H342" s="36" t="s">
        <v>13</v>
      </c>
    </row>
    <row r="343" spans="1:8" s="14" customFormat="1" ht="10.5">
      <c r="A343" s="31" t="s">
        <v>226</v>
      </c>
      <c r="B343" s="31" t="s">
        <v>13</v>
      </c>
      <c r="C343" s="31" t="s">
        <v>13</v>
      </c>
      <c r="D343" s="31" t="s">
        <v>227</v>
      </c>
      <c r="E343" s="32">
        <v>65</v>
      </c>
      <c r="F343" s="33">
        <v>80.35</v>
      </c>
      <c r="G343" s="33">
        <v>0</v>
      </c>
      <c r="H343" s="33">
        <f>PRODUCT(E343,F343)</f>
        <v>5222.75</v>
      </c>
    </row>
    <row r="344" spans="1:8" ht="12.75">
      <c r="A344" s="31" t="s">
        <v>13</v>
      </c>
      <c r="B344" s="31" t="s">
        <v>13</v>
      </c>
      <c r="C344" s="31" t="s">
        <v>13</v>
      </c>
      <c r="D344" s="31" t="s">
        <v>13</v>
      </c>
      <c r="E344" s="31" t="s">
        <v>13</v>
      </c>
      <c r="F344" s="31" t="s">
        <v>13</v>
      </c>
      <c r="G344" s="31" t="s">
        <v>13</v>
      </c>
      <c r="H344" s="31" t="s">
        <v>13</v>
      </c>
    </row>
    <row r="345" spans="6:8" ht="12.75">
      <c r="F345" s="10" t="s">
        <v>159</v>
      </c>
      <c r="G345" s="4">
        <f>SUM(G342:G344)-SUMIF(F342:F344,"*Subtotal:",G342:G344)</f>
        <v>0</v>
      </c>
      <c r="H345" s="4">
        <f>SUM(H342:H344)-SUMIF(F342:F344,"*Subtotal:",H342:H344)</f>
        <v>5222.75</v>
      </c>
    </row>
    <row r="346" spans="1:8" ht="12.75">
      <c r="A346" s="35" t="s">
        <v>160</v>
      </c>
      <c r="B346" s="36" t="s">
        <v>13</v>
      </c>
      <c r="C346" s="36" t="s">
        <v>13</v>
      </c>
      <c r="D346" s="36" t="s">
        <v>13</v>
      </c>
      <c r="E346" s="36" t="s">
        <v>13</v>
      </c>
      <c r="F346" s="36" t="s">
        <v>13</v>
      </c>
      <c r="G346" s="36" t="s">
        <v>13</v>
      </c>
      <c r="H346" s="36" t="s">
        <v>13</v>
      </c>
    </row>
    <row r="347" spans="1:8" s="14" customFormat="1" ht="10.5">
      <c r="A347" s="31" t="s">
        <v>228</v>
      </c>
      <c r="B347" s="31" t="s">
        <v>13</v>
      </c>
      <c r="C347" s="31" t="s">
        <v>13</v>
      </c>
      <c r="D347" s="31" t="s">
        <v>229</v>
      </c>
      <c r="E347" s="32">
        <v>1</v>
      </c>
      <c r="F347" s="33">
        <v>181.85</v>
      </c>
      <c r="G347" s="33">
        <f>PRODUCT(E347,F347)</f>
        <v>181.85</v>
      </c>
      <c r="H347" s="34" t="s">
        <v>60</v>
      </c>
    </row>
    <row r="348" spans="1:8" ht="12.75">
      <c r="A348" s="31" t="s">
        <v>13</v>
      </c>
      <c r="B348" s="31" t="s">
        <v>13</v>
      </c>
      <c r="C348" s="31" t="s">
        <v>13</v>
      </c>
      <c r="D348" s="31" t="s">
        <v>13</v>
      </c>
      <c r="E348" s="31" t="s">
        <v>13</v>
      </c>
      <c r="F348" s="31" t="s">
        <v>13</v>
      </c>
      <c r="G348" s="31" t="s">
        <v>13</v>
      </c>
      <c r="H348" s="31" t="s">
        <v>13</v>
      </c>
    </row>
    <row r="349" spans="1:8" s="14" customFormat="1" ht="10.5">
      <c r="A349" s="31" t="s">
        <v>230</v>
      </c>
      <c r="B349" s="31" t="s">
        <v>13</v>
      </c>
      <c r="C349" s="31" t="s">
        <v>13</v>
      </c>
      <c r="D349" s="31" t="s">
        <v>231</v>
      </c>
      <c r="E349" s="32">
        <v>1</v>
      </c>
      <c r="F349" s="33">
        <v>388.83</v>
      </c>
      <c r="G349" s="33">
        <f>PRODUCT(E349,F349)</f>
        <v>388.83</v>
      </c>
      <c r="H349" s="34" t="s">
        <v>60</v>
      </c>
    </row>
    <row r="350" spans="1:8" ht="12.75">
      <c r="A350" s="31" t="s">
        <v>13</v>
      </c>
      <c r="B350" s="31" t="s">
        <v>13</v>
      </c>
      <c r="C350" s="31" t="s">
        <v>13</v>
      </c>
      <c r="D350" s="31" t="s">
        <v>13</v>
      </c>
      <c r="E350" s="31" t="s">
        <v>13</v>
      </c>
      <c r="F350" s="31" t="s">
        <v>13</v>
      </c>
      <c r="G350" s="31" t="s">
        <v>13</v>
      </c>
      <c r="H350" s="31" t="s">
        <v>13</v>
      </c>
    </row>
    <row r="351" spans="1:8" s="14" customFormat="1" ht="10.5">
      <c r="A351" s="31" t="s">
        <v>232</v>
      </c>
      <c r="B351" s="31" t="s">
        <v>13</v>
      </c>
      <c r="C351" s="31" t="s">
        <v>13</v>
      </c>
      <c r="D351" s="31" t="s">
        <v>233</v>
      </c>
      <c r="E351" s="32">
        <v>1</v>
      </c>
      <c r="F351" s="33">
        <v>96.43</v>
      </c>
      <c r="G351" s="33">
        <f>PRODUCT(E351,F351)</f>
        <v>96.43</v>
      </c>
      <c r="H351" s="34" t="s">
        <v>60</v>
      </c>
    </row>
    <row r="352" spans="1:8" ht="12.75">
      <c r="A352" s="31" t="s">
        <v>13</v>
      </c>
      <c r="B352" s="31" t="s">
        <v>13</v>
      </c>
      <c r="C352" s="31" t="s">
        <v>13</v>
      </c>
      <c r="D352" s="31" t="s">
        <v>13</v>
      </c>
      <c r="E352" s="31" t="s">
        <v>13</v>
      </c>
      <c r="F352" s="31" t="s">
        <v>13</v>
      </c>
      <c r="G352" s="31" t="s">
        <v>13</v>
      </c>
      <c r="H352" s="31" t="s">
        <v>13</v>
      </c>
    </row>
    <row r="353" spans="1:8" s="14" customFormat="1" ht="10.5">
      <c r="A353" s="31" t="s">
        <v>234</v>
      </c>
      <c r="B353" s="31" t="s">
        <v>13</v>
      </c>
      <c r="C353" s="31" t="s">
        <v>13</v>
      </c>
      <c r="D353" s="31" t="s">
        <v>235</v>
      </c>
      <c r="E353" s="32">
        <v>1</v>
      </c>
      <c r="F353" s="33">
        <v>38.55</v>
      </c>
      <c r="G353" s="33">
        <f>PRODUCT(E353,F353)</f>
        <v>38.55</v>
      </c>
      <c r="H353" s="34" t="s">
        <v>60</v>
      </c>
    </row>
    <row r="354" spans="1:8" ht="12.75">
      <c r="A354" s="31" t="s">
        <v>13</v>
      </c>
      <c r="B354" s="31" t="s">
        <v>13</v>
      </c>
      <c r="C354" s="31" t="s">
        <v>13</v>
      </c>
      <c r="D354" s="31" t="s">
        <v>13</v>
      </c>
      <c r="E354" s="31" t="s">
        <v>13</v>
      </c>
      <c r="F354" s="31" t="s">
        <v>13</v>
      </c>
      <c r="G354" s="31" t="s">
        <v>13</v>
      </c>
      <c r="H354" s="31" t="s">
        <v>13</v>
      </c>
    </row>
    <row r="355" spans="6:8" ht="12.75">
      <c r="F355" s="10" t="s">
        <v>165</v>
      </c>
      <c r="G355" s="4">
        <f>SUM(G346:G354)-SUMIF(F346:F354,"*Subtotal:",G346:G354)</f>
        <v>705.6599999999999</v>
      </c>
      <c r="H355" s="4">
        <f>SUM(H346:H354)-SUMIF(F346:F354,"*Subtotal:",H346:H354)</f>
        <v>0</v>
      </c>
    </row>
    <row r="356" spans="6:8" ht="12.75">
      <c r="F356" s="10" t="s">
        <v>236</v>
      </c>
      <c r="G356" s="4">
        <f>SUM(G341:G355)-SUMIF(F341:F355,"*Subtotal:",G341:G355)</f>
        <v>705.6599999999999</v>
      </c>
      <c r="H356" s="4">
        <f>SUM(H341:H355)-SUMIF(F341:F355,"*Subtotal:",H341:H355)</f>
        <v>5222.75</v>
      </c>
    </row>
    <row r="361" spans="1:8" ht="12.75">
      <c r="A361" s="24" t="s">
        <v>36</v>
      </c>
      <c r="B361" s="22"/>
      <c r="C361" s="22"/>
      <c r="D361" s="22"/>
      <c r="E361" s="22"/>
      <c r="F361" s="22"/>
      <c r="G361" s="22"/>
      <c r="H361" s="22"/>
    </row>
    <row r="363" spans="1:4" ht="12.75">
      <c r="A363" s="9" t="s">
        <v>37</v>
      </c>
      <c r="D363" s="8" t="s">
        <v>38</v>
      </c>
    </row>
    <row r="364" spans="1:8" ht="12.75">
      <c r="A364" s="25" t="s">
        <v>39</v>
      </c>
      <c r="B364" s="22"/>
      <c r="C364" s="22"/>
      <c r="D364" s="22"/>
      <c r="E364" s="22"/>
      <c r="F364" s="22"/>
      <c r="G364" s="22"/>
      <c r="H364" s="22"/>
    </row>
    <row r="366" spans="1:8" ht="12.75">
      <c r="A366" s="1" t="s">
        <v>40</v>
      </c>
      <c r="B366" s="1" t="s">
        <v>41</v>
      </c>
      <c r="D366" s="7" t="s">
        <v>42</v>
      </c>
      <c r="G366" s="1" t="s">
        <v>43</v>
      </c>
      <c r="H366" s="1" t="s">
        <v>44</v>
      </c>
    </row>
    <row r="367" spans="1:8" ht="12.75">
      <c r="A367" s="1" t="s">
        <v>45</v>
      </c>
      <c r="B367" s="1" t="s">
        <v>46</v>
      </c>
      <c r="D367" s="7" t="s">
        <v>47</v>
      </c>
      <c r="G367" s="1" t="s">
        <v>48</v>
      </c>
      <c r="H367" s="1" t="s">
        <v>237</v>
      </c>
    </row>
    <row r="374" ht="12.75">
      <c r="B374" s="15" t="s">
        <v>0</v>
      </c>
    </row>
    <row r="375" ht="12.75">
      <c r="B375" s="7" t="s">
        <v>1</v>
      </c>
    </row>
    <row r="376" ht="12.75">
      <c r="B376" s="7" t="s">
        <v>2</v>
      </c>
    </row>
    <row r="377" ht="12.75">
      <c r="B377" s="7" t="s">
        <v>3</v>
      </c>
    </row>
    <row r="378" spans="2:8" ht="12.75">
      <c r="B378" s="7" t="s">
        <v>4</v>
      </c>
      <c r="D378" s="29" t="s">
        <v>238</v>
      </c>
      <c r="E378" s="29" t="s">
        <v>13</v>
      </c>
      <c r="F378" s="29" t="s">
        <v>13</v>
      </c>
      <c r="G378" s="29" t="s">
        <v>13</v>
      </c>
      <c r="H378" s="17">
        <f>H380-H379</f>
        <v>95587.37000000005</v>
      </c>
    </row>
    <row r="379" spans="4:8" ht="12.75">
      <c r="D379" s="26" t="s">
        <v>239</v>
      </c>
      <c r="E379" s="26" t="s">
        <v>13</v>
      </c>
      <c r="F379" s="26" t="s">
        <v>13</v>
      </c>
      <c r="G379" s="26" t="s">
        <v>13</v>
      </c>
      <c r="H379" s="18">
        <f>(-1)*(SUM(G61:G387)-SUMIF(F61:F387,"*Subtotal:",G61:G387))</f>
        <v>-8539.32</v>
      </c>
    </row>
    <row r="380" spans="2:8" ht="12.75">
      <c r="B380" s="15" t="s">
        <v>5</v>
      </c>
      <c r="D380" s="30" t="s">
        <v>29</v>
      </c>
      <c r="E380" s="30" t="s">
        <v>13</v>
      </c>
      <c r="F380" s="30" t="s">
        <v>13</v>
      </c>
      <c r="G380" s="30" t="s">
        <v>13</v>
      </c>
      <c r="H380" s="19">
        <f>SUM(H61:H377)-SUMIF(F61:F377,"*Subtotal:",H61:H377)</f>
        <v>87048.05000000005</v>
      </c>
    </row>
    <row r="381" spans="2:8" ht="12.75">
      <c r="B381" s="7" t="s">
        <v>6</v>
      </c>
      <c r="D381" s="26" t="s">
        <v>240</v>
      </c>
      <c r="E381" s="26" t="s">
        <v>13</v>
      </c>
      <c r="F381" s="26" t="s">
        <v>13</v>
      </c>
      <c r="G381" s="26" t="s">
        <v>13</v>
      </c>
      <c r="H381" s="18">
        <v>4259.46</v>
      </c>
    </row>
    <row r="382" spans="2:8" ht="12.75">
      <c r="B382" s="7" t="s">
        <v>7</v>
      </c>
      <c r="D382" s="26" t="s">
        <v>31</v>
      </c>
      <c r="E382" s="26" t="s">
        <v>13</v>
      </c>
      <c r="F382" s="26" t="s">
        <v>13</v>
      </c>
      <c r="G382" s="26" t="s">
        <v>13</v>
      </c>
      <c r="H382" s="18">
        <v>8269.56</v>
      </c>
    </row>
    <row r="383" spans="2:8" ht="12.75">
      <c r="B383" s="7" t="s">
        <v>8</v>
      </c>
      <c r="D383" s="27" t="s">
        <v>241</v>
      </c>
      <c r="E383" s="27" t="s">
        <v>13</v>
      </c>
      <c r="F383" s="27" t="s">
        <v>13</v>
      </c>
      <c r="G383" s="27" t="s">
        <v>13</v>
      </c>
      <c r="H383" s="20">
        <f>SUM(H380:H382)</f>
        <v>99577.07000000005</v>
      </c>
    </row>
    <row r="385" ht="12.75">
      <c r="B385" s="15" t="s">
        <v>9</v>
      </c>
    </row>
    <row r="386" ht="12.75">
      <c r="B386" s="7" t="s">
        <v>6</v>
      </c>
    </row>
    <row r="387" ht="12.75">
      <c r="B387" s="7" t="s">
        <v>7</v>
      </c>
    </row>
    <row r="388" ht="12.75">
      <c r="B388" s="7" t="s">
        <v>8</v>
      </c>
    </row>
    <row r="389" ht="12.75">
      <c r="A389" s="1" t="s">
        <v>35</v>
      </c>
    </row>
    <row r="390" spans="1:8" ht="12.75">
      <c r="A390" s="28" t="s">
        <v>13</v>
      </c>
      <c r="B390" s="28" t="s">
        <v>13</v>
      </c>
      <c r="C390" s="28" t="s">
        <v>13</v>
      </c>
      <c r="D390" s="28" t="s">
        <v>13</v>
      </c>
      <c r="E390" s="28" t="s">
        <v>13</v>
      </c>
      <c r="F390" s="28" t="s">
        <v>13</v>
      </c>
      <c r="G390" s="28" t="s">
        <v>13</v>
      </c>
      <c r="H390" s="28" t="s">
        <v>13</v>
      </c>
    </row>
    <row r="391" spans="1:8" ht="12.75">
      <c r="A391" s="28" t="s">
        <v>13</v>
      </c>
      <c r="B391" s="22"/>
      <c r="C391" s="22"/>
      <c r="D391" s="22"/>
      <c r="E391" s="22"/>
      <c r="F391" s="22"/>
      <c r="G391" s="22"/>
      <c r="H391" s="28" t="s">
        <v>13</v>
      </c>
    </row>
    <row r="392" spans="1:8" ht="12.75">
      <c r="A392" s="28" t="s">
        <v>13</v>
      </c>
      <c r="B392" s="28" t="s">
        <v>13</v>
      </c>
      <c r="C392" s="28" t="s">
        <v>13</v>
      </c>
      <c r="D392" s="28" t="s">
        <v>13</v>
      </c>
      <c r="E392" s="28" t="s">
        <v>13</v>
      </c>
      <c r="F392" s="28" t="s">
        <v>13</v>
      </c>
      <c r="G392" s="28" t="s">
        <v>13</v>
      </c>
      <c r="H392" s="28" t="s">
        <v>13</v>
      </c>
    </row>
    <row r="393" spans="1:8" ht="12.75">
      <c r="A393" s="21" t="s">
        <v>33</v>
      </c>
      <c r="B393" s="22"/>
      <c r="C393" s="22"/>
      <c r="D393" s="22"/>
      <c r="E393" s="22"/>
      <c r="F393" s="22"/>
      <c r="G393" s="22"/>
      <c r="H393" s="22"/>
    </row>
    <row r="394" spans="1:8" ht="12.75">
      <c r="A394" s="21" t="s">
        <v>34</v>
      </c>
      <c r="B394" s="22"/>
      <c r="C394" s="22"/>
      <c r="D394" s="22"/>
      <c r="E394" s="22"/>
      <c r="F394" s="22"/>
      <c r="G394" s="22"/>
      <c r="H394" s="22"/>
    </row>
    <row r="395" spans="1:8" ht="12.75" customHeight="1">
      <c r="A395" s="22"/>
      <c r="B395" s="22"/>
      <c r="C395" s="22"/>
      <c r="D395" s="22"/>
      <c r="E395" s="22"/>
      <c r="F395" s="22"/>
      <c r="G395" s="22"/>
      <c r="H395" s="22"/>
    </row>
    <row r="396" ht="12.75">
      <c r="A396" s="1" t="s">
        <v>242</v>
      </c>
    </row>
    <row r="397" spans="1:8" ht="12.75">
      <c r="A397" s="21" t="s">
        <v>243</v>
      </c>
      <c r="B397" s="22"/>
      <c r="C397" s="22"/>
      <c r="D397" s="22"/>
      <c r="E397" s="22"/>
      <c r="F397" s="22"/>
      <c r="G397" s="22"/>
      <c r="H397" s="22"/>
    </row>
    <row r="398" spans="1:8" ht="12.75" customHeight="1">
      <c r="A398" s="22"/>
      <c r="B398" s="22"/>
      <c r="C398" s="22"/>
      <c r="D398" s="22"/>
      <c r="E398" s="22"/>
      <c r="F398" s="22"/>
      <c r="G398" s="22"/>
      <c r="H398" s="22"/>
    </row>
    <row r="399" spans="1:8" ht="12.75" customHeight="1">
      <c r="A399" s="22"/>
      <c r="B399" s="22"/>
      <c r="C399" s="22"/>
      <c r="D399" s="22"/>
      <c r="E399" s="22"/>
      <c r="F399" s="22"/>
      <c r="G399" s="22"/>
      <c r="H399" s="22"/>
    </row>
    <row r="400" spans="1:8" ht="12.75" customHeight="1">
      <c r="A400" s="22"/>
      <c r="B400" s="22"/>
      <c r="C400" s="22"/>
      <c r="D400" s="22"/>
      <c r="E400" s="22"/>
      <c r="F400" s="22"/>
      <c r="G400" s="22"/>
      <c r="H400" s="22"/>
    </row>
    <row r="401" spans="1:8" ht="12.75" customHeight="1">
      <c r="A401" s="22"/>
      <c r="B401" s="22"/>
      <c r="C401" s="22"/>
      <c r="D401" s="22"/>
      <c r="E401" s="22"/>
      <c r="F401" s="22"/>
      <c r="G401" s="22"/>
      <c r="H401" s="22"/>
    </row>
    <row r="402" spans="1:8" ht="12.75" customHeight="1">
      <c r="A402" s="22"/>
      <c r="B402" s="22"/>
      <c r="C402" s="22"/>
      <c r="D402" s="22"/>
      <c r="E402" s="22"/>
      <c r="F402" s="22"/>
      <c r="G402" s="22"/>
      <c r="H402" s="22"/>
    </row>
    <row r="403" ht="12.75">
      <c r="A403" s="14" t="s">
        <v>244</v>
      </c>
    </row>
    <row r="404" spans="1:3" ht="12.75">
      <c r="A404" s="21" t="s">
        <v>245</v>
      </c>
      <c r="B404" s="22"/>
      <c r="C404" s="22"/>
    </row>
    <row r="405" spans="1:8" ht="12.75">
      <c r="A405" s="21" t="s">
        <v>246</v>
      </c>
      <c r="B405" s="22"/>
      <c r="C405" s="22"/>
      <c r="D405" s="22"/>
      <c r="E405" s="22"/>
      <c r="F405" s="22"/>
      <c r="G405" s="22"/>
      <c r="H405" s="22"/>
    </row>
    <row r="406" spans="1:8" ht="12.75" customHeight="1">
      <c r="A406" s="22"/>
      <c r="B406" s="22"/>
      <c r="C406" s="22"/>
      <c r="D406" s="22"/>
      <c r="E406" s="22"/>
      <c r="F406" s="22"/>
      <c r="G406" s="22"/>
      <c r="H406" s="22"/>
    </row>
    <row r="407" spans="1:8" ht="12.75" customHeight="1">
      <c r="A407" s="22"/>
      <c r="B407" s="22"/>
      <c r="C407" s="22"/>
      <c r="D407" s="22"/>
      <c r="E407" s="22"/>
      <c r="F407" s="22"/>
      <c r="G407" s="22"/>
      <c r="H407" s="22"/>
    </row>
    <row r="409" spans="1:3" ht="12.75">
      <c r="A409" s="9" t="s">
        <v>247</v>
      </c>
      <c r="C409" s="13" t="s">
        <v>13</v>
      </c>
    </row>
    <row r="411" spans="1:8" ht="12.75">
      <c r="A411" s="23" t="s">
        <v>13</v>
      </c>
      <c r="B411" s="23" t="s">
        <v>13</v>
      </c>
      <c r="C411" s="23" t="s">
        <v>13</v>
      </c>
      <c r="E411" s="23" t="s">
        <v>13</v>
      </c>
      <c r="F411" s="23" t="s">
        <v>13</v>
      </c>
      <c r="G411" s="23" t="s">
        <v>13</v>
      </c>
      <c r="H411" s="23" t="s">
        <v>13</v>
      </c>
    </row>
    <row r="412" spans="2:7" ht="12.75">
      <c r="B412" s="7" t="s">
        <v>248</v>
      </c>
      <c r="G412" s="7" t="s">
        <v>249</v>
      </c>
    </row>
    <row r="415" spans="1:8" ht="12.75">
      <c r="A415" s="24" t="s">
        <v>36</v>
      </c>
      <c r="B415" s="22"/>
      <c r="C415" s="22"/>
      <c r="D415" s="22"/>
      <c r="E415" s="22"/>
      <c r="F415" s="22"/>
      <c r="G415" s="22"/>
      <c r="H415" s="22"/>
    </row>
    <row r="417" spans="1:4" ht="12.75">
      <c r="A417" s="9" t="s">
        <v>37</v>
      </c>
      <c r="D417" s="8" t="s">
        <v>38</v>
      </c>
    </row>
    <row r="418" spans="1:8" ht="12.75">
      <c r="A418" s="25" t="s">
        <v>39</v>
      </c>
      <c r="B418" s="22"/>
      <c r="C418" s="22"/>
      <c r="D418" s="22"/>
      <c r="E418" s="22"/>
      <c r="F418" s="22"/>
      <c r="G418" s="22"/>
      <c r="H418" s="22"/>
    </row>
    <row r="420" spans="1:8" ht="12.75">
      <c r="A420" s="1" t="s">
        <v>40</v>
      </c>
      <c r="B420" s="1" t="s">
        <v>41</v>
      </c>
      <c r="D420" s="7" t="s">
        <v>42</v>
      </c>
      <c r="G420" s="1" t="s">
        <v>43</v>
      </c>
      <c r="H420" s="1" t="s">
        <v>44</v>
      </c>
    </row>
    <row r="421" spans="1:8" ht="12.75">
      <c r="A421" s="1" t="s">
        <v>45</v>
      </c>
      <c r="B421" s="1" t="s">
        <v>46</v>
      </c>
      <c r="D421" s="7" t="s">
        <v>47</v>
      </c>
      <c r="G421" s="1" t="s">
        <v>48</v>
      </c>
      <c r="H421" s="1" t="s">
        <v>250</v>
      </c>
    </row>
  </sheetData>
  <sheetProtection/>
  <mergeCells count="538">
    <mergeCell ref="A18:D19"/>
    <mergeCell ref="E18:F19"/>
    <mergeCell ref="G18:G19"/>
    <mergeCell ref="H18:H19"/>
    <mergeCell ref="A20:D20"/>
    <mergeCell ref="E20:F20"/>
    <mergeCell ref="A21:D21"/>
    <mergeCell ref="E21:F21"/>
    <mergeCell ref="A22:D22"/>
    <mergeCell ref="E22:F22"/>
    <mergeCell ref="A23:D23"/>
    <mergeCell ref="E23:F23"/>
    <mergeCell ref="A24:D24"/>
    <mergeCell ref="E24:F24"/>
    <mergeCell ref="A25:D25"/>
    <mergeCell ref="E25:F25"/>
    <mergeCell ref="A26:D26"/>
    <mergeCell ref="E26:F26"/>
    <mergeCell ref="A27:D27"/>
    <mergeCell ref="E27:F27"/>
    <mergeCell ref="A28:D28"/>
    <mergeCell ref="E28:F28"/>
    <mergeCell ref="A29:D29"/>
    <mergeCell ref="E29:F29"/>
    <mergeCell ref="A30:D30"/>
    <mergeCell ref="E30:F30"/>
    <mergeCell ref="E31:F31"/>
    <mergeCell ref="E32:G33"/>
    <mergeCell ref="D34:G34"/>
    <mergeCell ref="A36:H36"/>
    <mergeCell ref="A37:H38"/>
    <mergeCell ref="A40:H42"/>
    <mergeCell ref="A48:H48"/>
    <mergeCell ref="A51:H51"/>
    <mergeCell ref="A61:C61"/>
    <mergeCell ref="A62:H62"/>
    <mergeCell ref="A63:H63"/>
    <mergeCell ref="A64:C65"/>
    <mergeCell ref="D64:D65"/>
    <mergeCell ref="E64:E65"/>
    <mergeCell ref="F64:F65"/>
    <mergeCell ref="G64:G65"/>
    <mergeCell ref="H64:H65"/>
    <mergeCell ref="A66:C67"/>
    <mergeCell ref="D66:D67"/>
    <mergeCell ref="E66:E67"/>
    <mergeCell ref="F66:F67"/>
    <mergeCell ref="G66:G67"/>
    <mergeCell ref="H66:H67"/>
    <mergeCell ref="A68:C69"/>
    <mergeCell ref="D68:D69"/>
    <mergeCell ref="E68:E69"/>
    <mergeCell ref="F68:F69"/>
    <mergeCell ref="G68:G69"/>
    <mergeCell ref="H68:H69"/>
    <mergeCell ref="A71:H71"/>
    <mergeCell ref="A72:C73"/>
    <mergeCell ref="D72:D73"/>
    <mergeCell ref="E72:E73"/>
    <mergeCell ref="F72:F73"/>
    <mergeCell ref="G72:G73"/>
    <mergeCell ref="H72:H73"/>
    <mergeCell ref="A74:C75"/>
    <mergeCell ref="D74:D75"/>
    <mergeCell ref="E74:E75"/>
    <mergeCell ref="F74:F75"/>
    <mergeCell ref="G74:G75"/>
    <mergeCell ref="H74:H75"/>
    <mergeCell ref="A76:C77"/>
    <mergeCell ref="D76:D77"/>
    <mergeCell ref="E76:E77"/>
    <mergeCell ref="F76:F77"/>
    <mergeCell ref="G76:G77"/>
    <mergeCell ref="H76:H77"/>
    <mergeCell ref="A79:H79"/>
    <mergeCell ref="A80:C81"/>
    <mergeCell ref="D80:D81"/>
    <mergeCell ref="E80:E81"/>
    <mergeCell ref="F80:F81"/>
    <mergeCell ref="G80:G81"/>
    <mergeCell ref="H80:H81"/>
    <mergeCell ref="A82:C83"/>
    <mergeCell ref="D82:D83"/>
    <mergeCell ref="E82:E83"/>
    <mergeCell ref="F82:F83"/>
    <mergeCell ref="G82:G83"/>
    <mergeCell ref="H82:H83"/>
    <mergeCell ref="A84:C85"/>
    <mergeCell ref="D84:D85"/>
    <mergeCell ref="E84:E85"/>
    <mergeCell ref="F84:F85"/>
    <mergeCell ref="G84:G85"/>
    <mergeCell ref="H84:H85"/>
    <mergeCell ref="A87:H87"/>
    <mergeCell ref="A88:C89"/>
    <mergeCell ref="D88:D89"/>
    <mergeCell ref="E88:E89"/>
    <mergeCell ref="F88:F89"/>
    <mergeCell ref="G88:G89"/>
    <mergeCell ref="H88:H89"/>
    <mergeCell ref="A90:C91"/>
    <mergeCell ref="D90:D91"/>
    <mergeCell ref="E90:E91"/>
    <mergeCell ref="F90:F91"/>
    <mergeCell ref="G90:G91"/>
    <mergeCell ref="H90:H91"/>
    <mergeCell ref="A92:C93"/>
    <mergeCell ref="D92:D93"/>
    <mergeCell ref="E92:E93"/>
    <mergeCell ref="F92:F93"/>
    <mergeCell ref="G92:G93"/>
    <mergeCell ref="H92:H93"/>
    <mergeCell ref="A95:H95"/>
    <mergeCell ref="A96:C97"/>
    <mergeCell ref="D96:D97"/>
    <mergeCell ref="E96:E97"/>
    <mergeCell ref="F96:F97"/>
    <mergeCell ref="G96:G97"/>
    <mergeCell ref="H96:H97"/>
    <mergeCell ref="A98:C99"/>
    <mergeCell ref="D98:D99"/>
    <mergeCell ref="E98:E99"/>
    <mergeCell ref="F98:F99"/>
    <mergeCell ref="G98:G99"/>
    <mergeCell ref="H98:H99"/>
    <mergeCell ref="A100:C101"/>
    <mergeCell ref="D100:D101"/>
    <mergeCell ref="E100:E101"/>
    <mergeCell ref="F100:F101"/>
    <mergeCell ref="G100:G101"/>
    <mergeCell ref="H100:H101"/>
    <mergeCell ref="A103:H103"/>
    <mergeCell ref="A104:C105"/>
    <mergeCell ref="D104:D105"/>
    <mergeCell ref="E104:E105"/>
    <mergeCell ref="F104:F105"/>
    <mergeCell ref="G104:G105"/>
    <mergeCell ref="H104:H105"/>
    <mergeCell ref="A106:C107"/>
    <mergeCell ref="D106:D107"/>
    <mergeCell ref="E106:E107"/>
    <mergeCell ref="F106:F107"/>
    <mergeCell ref="G106:G107"/>
    <mergeCell ref="H106:H107"/>
    <mergeCell ref="A108:C109"/>
    <mergeCell ref="D108:D109"/>
    <mergeCell ref="E108:E109"/>
    <mergeCell ref="F108:F109"/>
    <mergeCell ref="G108:G109"/>
    <mergeCell ref="H108:H109"/>
    <mergeCell ref="A111:H111"/>
    <mergeCell ref="A112:C113"/>
    <mergeCell ref="D112:D113"/>
    <mergeCell ref="E112:E113"/>
    <mergeCell ref="F112:F113"/>
    <mergeCell ref="G112:G113"/>
    <mergeCell ref="H112:H113"/>
    <mergeCell ref="A114:C115"/>
    <mergeCell ref="D114:D115"/>
    <mergeCell ref="E114:E115"/>
    <mergeCell ref="F114:F115"/>
    <mergeCell ref="G114:G115"/>
    <mergeCell ref="H114:H115"/>
    <mergeCell ref="A116:C117"/>
    <mergeCell ref="D116:D117"/>
    <mergeCell ref="E116:E117"/>
    <mergeCell ref="F116:F117"/>
    <mergeCell ref="G116:G117"/>
    <mergeCell ref="H116:H117"/>
    <mergeCell ref="A140:H140"/>
    <mergeCell ref="A143:H143"/>
    <mergeCell ref="A153:C153"/>
    <mergeCell ref="A154:H154"/>
    <mergeCell ref="A155:C158"/>
    <mergeCell ref="D155:D158"/>
    <mergeCell ref="E155:E158"/>
    <mergeCell ref="F155:F158"/>
    <mergeCell ref="G155:G158"/>
    <mergeCell ref="H155:H158"/>
    <mergeCell ref="A159:C160"/>
    <mergeCell ref="D159:D160"/>
    <mergeCell ref="E159:E160"/>
    <mergeCell ref="F159:F160"/>
    <mergeCell ref="G159:G160"/>
    <mergeCell ref="H159:H160"/>
    <mergeCell ref="A161:H161"/>
    <mergeCell ref="A162:C163"/>
    <mergeCell ref="D162:D163"/>
    <mergeCell ref="E162:E163"/>
    <mergeCell ref="F162:F163"/>
    <mergeCell ref="G162:G163"/>
    <mergeCell ref="H162:H163"/>
    <mergeCell ref="A164:C165"/>
    <mergeCell ref="D164:D165"/>
    <mergeCell ref="E164:E165"/>
    <mergeCell ref="F164:F165"/>
    <mergeCell ref="G164:G165"/>
    <mergeCell ref="H164:H165"/>
    <mergeCell ref="A166:C167"/>
    <mergeCell ref="D166:D167"/>
    <mergeCell ref="E166:E167"/>
    <mergeCell ref="F166:F167"/>
    <mergeCell ref="G166:G167"/>
    <mergeCell ref="H166:H167"/>
    <mergeCell ref="A168:C169"/>
    <mergeCell ref="D168:D169"/>
    <mergeCell ref="E168:E169"/>
    <mergeCell ref="F168:F169"/>
    <mergeCell ref="G168:G169"/>
    <mergeCell ref="H168:H169"/>
    <mergeCell ref="A172:H172"/>
    <mergeCell ref="A173:C176"/>
    <mergeCell ref="D173:D176"/>
    <mergeCell ref="E173:E176"/>
    <mergeCell ref="F173:F176"/>
    <mergeCell ref="G173:G176"/>
    <mergeCell ref="H173:H176"/>
    <mergeCell ref="A177:C178"/>
    <mergeCell ref="D177:D178"/>
    <mergeCell ref="E177:E178"/>
    <mergeCell ref="F177:F178"/>
    <mergeCell ref="G177:G178"/>
    <mergeCell ref="H177:H178"/>
    <mergeCell ref="A179:H179"/>
    <mergeCell ref="A180:C181"/>
    <mergeCell ref="D180:D181"/>
    <mergeCell ref="E180:E181"/>
    <mergeCell ref="F180:F181"/>
    <mergeCell ref="G180:G181"/>
    <mergeCell ref="H180:H181"/>
    <mergeCell ref="A182:C183"/>
    <mergeCell ref="D182:D183"/>
    <mergeCell ref="E182:E183"/>
    <mergeCell ref="F182:F183"/>
    <mergeCell ref="G182:G183"/>
    <mergeCell ref="H182:H183"/>
    <mergeCell ref="A184:C185"/>
    <mergeCell ref="D184:D185"/>
    <mergeCell ref="E184:E185"/>
    <mergeCell ref="F184:F185"/>
    <mergeCell ref="G184:G185"/>
    <mergeCell ref="H184:H185"/>
    <mergeCell ref="A186:C187"/>
    <mergeCell ref="D186:D187"/>
    <mergeCell ref="E186:E187"/>
    <mergeCell ref="F186:F187"/>
    <mergeCell ref="G186:G187"/>
    <mergeCell ref="H186:H187"/>
    <mergeCell ref="A190:H190"/>
    <mergeCell ref="A191:C194"/>
    <mergeCell ref="D191:D194"/>
    <mergeCell ref="E191:E194"/>
    <mergeCell ref="F191:F194"/>
    <mergeCell ref="G191:G194"/>
    <mergeCell ref="H191:H194"/>
    <mergeCell ref="A195:C196"/>
    <mergeCell ref="D195:D196"/>
    <mergeCell ref="E195:E196"/>
    <mergeCell ref="F195:F196"/>
    <mergeCell ref="G195:G196"/>
    <mergeCell ref="H195:H196"/>
    <mergeCell ref="A197:H197"/>
    <mergeCell ref="A198:C199"/>
    <mergeCell ref="D198:D199"/>
    <mergeCell ref="E198:E199"/>
    <mergeCell ref="F198:F199"/>
    <mergeCell ref="G198:G199"/>
    <mergeCell ref="H198:H199"/>
    <mergeCell ref="A200:C201"/>
    <mergeCell ref="D200:D201"/>
    <mergeCell ref="E200:E201"/>
    <mergeCell ref="F200:F201"/>
    <mergeCell ref="G200:G201"/>
    <mergeCell ref="H200:H201"/>
    <mergeCell ref="A202:C203"/>
    <mergeCell ref="D202:D203"/>
    <mergeCell ref="E202:E203"/>
    <mergeCell ref="F202:F203"/>
    <mergeCell ref="G202:G203"/>
    <mergeCell ref="H202:H203"/>
    <mergeCell ref="A204:C205"/>
    <mergeCell ref="D204:D205"/>
    <mergeCell ref="E204:E205"/>
    <mergeCell ref="F204:F205"/>
    <mergeCell ref="G204:G205"/>
    <mergeCell ref="H204:H205"/>
    <mergeCell ref="A231:H231"/>
    <mergeCell ref="A234:H234"/>
    <mergeCell ref="A244:C244"/>
    <mergeCell ref="A245:H245"/>
    <mergeCell ref="A246:H246"/>
    <mergeCell ref="A247:C248"/>
    <mergeCell ref="D247:D248"/>
    <mergeCell ref="E247:E248"/>
    <mergeCell ref="F247:F248"/>
    <mergeCell ref="G247:G248"/>
    <mergeCell ref="H247:H248"/>
    <mergeCell ref="A250:H250"/>
    <mergeCell ref="A251:C252"/>
    <mergeCell ref="D251:D252"/>
    <mergeCell ref="E251:E252"/>
    <mergeCell ref="F251:F252"/>
    <mergeCell ref="G251:G252"/>
    <mergeCell ref="H251:H252"/>
    <mergeCell ref="A253:C254"/>
    <mergeCell ref="D253:D254"/>
    <mergeCell ref="E253:E254"/>
    <mergeCell ref="F253:F254"/>
    <mergeCell ref="G253:G254"/>
    <mergeCell ref="H253:H254"/>
    <mergeCell ref="A257:H257"/>
    <mergeCell ref="A258:H258"/>
    <mergeCell ref="A259:C260"/>
    <mergeCell ref="D259:D260"/>
    <mergeCell ref="E259:E260"/>
    <mergeCell ref="F259:F260"/>
    <mergeCell ref="G259:G260"/>
    <mergeCell ref="H259:H260"/>
    <mergeCell ref="A262:H262"/>
    <mergeCell ref="A263:C264"/>
    <mergeCell ref="D263:D264"/>
    <mergeCell ref="E263:E264"/>
    <mergeCell ref="F263:F264"/>
    <mergeCell ref="G263:G264"/>
    <mergeCell ref="H263:H264"/>
    <mergeCell ref="A265:C266"/>
    <mergeCell ref="D265:D266"/>
    <mergeCell ref="E265:E266"/>
    <mergeCell ref="F265:F266"/>
    <mergeCell ref="G265:G266"/>
    <mergeCell ref="H265:H266"/>
    <mergeCell ref="A267:C268"/>
    <mergeCell ref="D267:D268"/>
    <mergeCell ref="E267:E268"/>
    <mergeCell ref="F267:F268"/>
    <mergeCell ref="G267:G268"/>
    <mergeCell ref="H267:H268"/>
    <mergeCell ref="A269:C270"/>
    <mergeCell ref="D269:D270"/>
    <mergeCell ref="E269:E270"/>
    <mergeCell ref="F269:F270"/>
    <mergeCell ref="G269:G270"/>
    <mergeCell ref="H269:H270"/>
    <mergeCell ref="A271:C272"/>
    <mergeCell ref="D271:D272"/>
    <mergeCell ref="E271:E272"/>
    <mergeCell ref="F271:F272"/>
    <mergeCell ref="G271:G272"/>
    <mergeCell ref="H271:H272"/>
    <mergeCell ref="A273:C274"/>
    <mergeCell ref="D273:D274"/>
    <mergeCell ref="E273:E274"/>
    <mergeCell ref="F273:F274"/>
    <mergeCell ref="G273:G274"/>
    <mergeCell ref="H273:H274"/>
    <mergeCell ref="A277:H277"/>
    <mergeCell ref="A278:H278"/>
    <mergeCell ref="A279:C280"/>
    <mergeCell ref="D279:D280"/>
    <mergeCell ref="E279:E280"/>
    <mergeCell ref="F279:F280"/>
    <mergeCell ref="G279:G280"/>
    <mergeCell ref="H279:H280"/>
    <mergeCell ref="A282:H282"/>
    <mergeCell ref="A283:C284"/>
    <mergeCell ref="D283:D284"/>
    <mergeCell ref="E283:E284"/>
    <mergeCell ref="F283:F284"/>
    <mergeCell ref="G283:G284"/>
    <mergeCell ref="H283:H284"/>
    <mergeCell ref="A285:C286"/>
    <mergeCell ref="D285:D286"/>
    <mergeCell ref="E285:E286"/>
    <mergeCell ref="F285:F286"/>
    <mergeCell ref="G285:G286"/>
    <mergeCell ref="H285:H286"/>
    <mergeCell ref="A287:C288"/>
    <mergeCell ref="D287:D288"/>
    <mergeCell ref="E287:E288"/>
    <mergeCell ref="F287:F288"/>
    <mergeCell ref="G287:G288"/>
    <mergeCell ref="H287:H288"/>
    <mergeCell ref="A289:C290"/>
    <mergeCell ref="D289:D290"/>
    <mergeCell ref="E289:E290"/>
    <mergeCell ref="F289:F290"/>
    <mergeCell ref="G289:G290"/>
    <mergeCell ref="H289:H290"/>
    <mergeCell ref="A293:H293"/>
    <mergeCell ref="A294:H294"/>
    <mergeCell ref="A295:C296"/>
    <mergeCell ref="D295:D296"/>
    <mergeCell ref="E295:E296"/>
    <mergeCell ref="F295:F296"/>
    <mergeCell ref="G295:G296"/>
    <mergeCell ref="H295:H296"/>
    <mergeCell ref="A298:H298"/>
    <mergeCell ref="A299:C300"/>
    <mergeCell ref="D299:D300"/>
    <mergeCell ref="E299:E300"/>
    <mergeCell ref="F299:F300"/>
    <mergeCell ref="G299:G300"/>
    <mergeCell ref="H299:H300"/>
    <mergeCell ref="A301:C302"/>
    <mergeCell ref="D301:D302"/>
    <mergeCell ref="E301:E302"/>
    <mergeCell ref="F301:F302"/>
    <mergeCell ref="G301:G302"/>
    <mergeCell ref="H301:H302"/>
    <mergeCell ref="A303:C304"/>
    <mergeCell ref="D303:D304"/>
    <mergeCell ref="E303:E304"/>
    <mergeCell ref="F303:F304"/>
    <mergeCell ref="G303:G304"/>
    <mergeCell ref="H303:H304"/>
    <mergeCell ref="A305:C306"/>
    <mergeCell ref="D305:D306"/>
    <mergeCell ref="E305:E306"/>
    <mergeCell ref="F305:F306"/>
    <mergeCell ref="G305:G306"/>
    <mergeCell ref="H305:H306"/>
    <mergeCell ref="A309:H309"/>
    <mergeCell ref="A310:H310"/>
    <mergeCell ref="A311:C312"/>
    <mergeCell ref="D311:D312"/>
    <mergeCell ref="E311:E312"/>
    <mergeCell ref="F311:F312"/>
    <mergeCell ref="G311:G312"/>
    <mergeCell ref="H311:H312"/>
    <mergeCell ref="A314:H314"/>
    <mergeCell ref="A315:C316"/>
    <mergeCell ref="D315:D316"/>
    <mergeCell ref="E315:E316"/>
    <mergeCell ref="F315:F316"/>
    <mergeCell ref="G315:G316"/>
    <mergeCell ref="H315:H316"/>
    <mergeCell ref="A317:C318"/>
    <mergeCell ref="D317:D318"/>
    <mergeCell ref="E317:E318"/>
    <mergeCell ref="F317:F318"/>
    <mergeCell ref="G317:G318"/>
    <mergeCell ref="H317:H318"/>
    <mergeCell ref="A319:C320"/>
    <mergeCell ref="D319:D320"/>
    <mergeCell ref="E319:E320"/>
    <mergeCell ref="F319:F320"/>
    <mergeCell ref="G319:G320"/>
    <mergeCell ref="H319:H320"/>
    <mergeCell ref="A321:C322"/>
    <mergeCell ref="D321:D322"/>
    <mergeCell ref="E321:E322"/>
    <mergeCell ref="F321:F322"/>
    <mergeCell ref="G321:G322"/>
    <mergeCell ref="H321:H322"/>
    <mergeCell ref="A325:H325"/>
    <mergeCell ref="A326:H326"/>
    <mergeCell ref="A327:C328"/>
    <mergeCell ref="D327:D328"/>
    <mergeCell ref="E327:E328"/>
    <mergeCell ref="F327:F328"/>
    <mergeCell ref="G327:G328"/>
    <mergeCell ref="H327:H328"/>
    <mergeCell ref="A330:H330"/>
    <mergeCell ref="A331:C332"/>
    <mergeCell ref="D331:D332"/>
    <mergeCell ref="E331:E332"/>
    <mergeCell ref="F331:F332"/>
    <mergeCell ref="G331:G332"/>
    <mergeCell ref="H331:H332"/>
    <mergeCell ref="A333:C334"/>
    <mergeCell ref="D333:D334"/>
    <mergeCell ref="E333:E334"/>
    <mergeCell ref="F333:F334"/>
    <mergeCell ref="G333:G334"/>
    <mergeCell ref="H333:H334"/>
    <mergeCell ref="A335:C336"/>
    <mergeCell ref="D335:D336"/>
    <mergeCell ref="E335:E336"/>
    <mergeCell ref="F335:F336"/>
    <mergeCell ref="G335:G336"/>
    <mergeCell ref="H335:H336"/>
    <mergeCell ref="A337:C338"/>
    <mergeCell ref="D337:D338"/>
    <mergeCell ref="E337:E338"/>
    <mergeCell ref="F337:F338"/>
    <mergeCell ref="G337:G338"/>
    <mergeCell ref="H337:H338"/>
    <mergeCell ref="A341:H341"/>
    <mergeCell ref="A342:H342"/>
    <mergeCell ref="A343:C344"/>
    <mergeCell ref="D343:D344"/>
    <mergeCell ref="E343:E344"/>
    <mergeCell ref="F343:F344"/>
    <mergeCell ref="G343:G344"/>
    <mergeCell ref="H343:H344"/>
    <mergeCell ref="A346:H346"/>
    <mergeCell ref="A347:C348"/>
    <mergeCell ref="D347:D348"/>
    <mergeCell ref="E347:E348"/>
    <mergeCell ref="F347:F348"/>
    <mergeCell ref="G347:G348"/>
    <mergeCell ref="H347:H348"/>
    <mergeCell ref="A349:C350"/>
    <mergeCell ref="D349:D350"/>
    <mergeCell ref="E349:E350"/>
    <mergeCell ref="F349:F350"/>
    <mergeCell ref="G349:G350"/>
    <mergeCell ref="H349:H350"/>
    <mergeCell ref="A351:C352"/>
    <mergeCell ref="D351:D352"/>
    <mergeCell ref="E351:E352"/>
    <mergeCell ref="F351:F352"/>
    <mergeCell ref="G351:G352"/>
    <mergeCell ref="H351:H352"/>
    <mergeCell ref="A353:C354"/>
    <mergeCell ref="D353:D354"/>
    <mergeCell ref="E353:E354"/>
    <mergeCell ref="F353:F354"/>
    <mergeCell ref="G353:G354"/>
    <mergeCell ref="H353:H354"/>
    <mergeCell ref="A361:H361"/>
    <mergeCell ref="A364:H364"/>
    <mergeCell ref="D378:G378"/>
    <mergeCell ref="D379:G379"/>
    <mergeCell ref="D380:G380"/>
    <mergeCell ref="D381:G381"/>
    <mergeCell ref="D382:G382"/>
    <mergeCell ref="D383:G383"/>
    <mergeCell ref="A390:H392"/>
    <mergeCell ref="A393:H393"/>
    <mergeCell ref="A394:H395"/>
    <mergeCell ref="A397:H402"/>
    <mergeCell ref="A404:C404"/>
    <mergeCell ref="A405:H407"/>
    <mergeCell ref="A411:C411"/>
    <mergeCell ref="E411:H411"/>
    <mergeCell ref="A415:H415"/>
    <mergeCell ref="A418:H418"/>
  </mergeCells>
  <hyperlinks>
    <hyperlink ref="A20" location="Price_Quote!A89" display="place"/>
    <hyperlink ref="A21" location="Price_Quote!A197" display="place"/>
    <hyperlink ref="A22" location="Price_Quote!A215" display="place"/>
    <hyperlink ref="A23" location="Price_Quote!A233" display="place"/>
    <hyperlink ref="A24" location="Price_Quote!A305" display="place"/>
    <hyperlink ref="A25" location="Price_Quote!A317" display="place"/>
    <hyperlink ref="A26" location="Price_Quote!A337" display="place"/>
    <hyperlink ref="A27" location="Price_Quote!A369" display="place"/>
    <hyperlink ref="A28" location="Price_Quote!A385" display="place"/>
    <hyperlink ref="A29" location="Price_Quote!A417" display="place"/>
    <hyperlink ref="A30" location="Price_Quote!A433" display="place"/>
    <hyperlink ref="A403" r:id="rId1" display="url"/>
    <hyperlink ref="A404" r:id="rId2" display="url"/>
    <hyperlink ref="A405" r:id="rId3" display="url"/>
  </hyperlinks>
  <printOptions/>
  <pageMargins left="0.4" right="0.4" top="0.75" bottom="0.75" header="0.5" footer="0.5"/>
  <pageSetup horizontalDpi="300" verticalDpi="300" orientation="portrait"/>
  <rowBreaks count="5" manualBreakCount="5">
    <brk id="54" max="255" man="1"/>
    <brk id="146" max="255" man="1"/>
    <brk id="237" max="255" man="1"/>
    <brk id="367" max="255" man="1"/>
    <brk id="421" max="255" man="1"/>
  </rowBreaks>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McGraw-Hill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Excel Export</dc:subject>
  <dc:creator>Mccord, Joe</dc:creator>
  <cp:keywords/>
  <dc:description/>
  <cp:lastModifiedBy>Administrator</cp:lastModifiedBy>
  <dcterms:created xsi:type="dcterms:W3CDTF">2023-06-12T20:00:19Z</dcterms:created>
  <dcterms:modified xsi:type="dcterms:W3CDTF">2023-06-13T20:24:54Z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